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8700" activeTab="0"/>
  </bookViews>
  <sheets>
    <sheet name="Лист1" sheetId="1" r:id="rId1"/>
  </sheets>
  <definedNames/>
  <calcPr fullCalcOnLoad="1"/>
</workbook>
</file>

<file path=xl/sharedStrings.xml><?xml version="1.0" encoding="utf-8"?>
<sst xmlns="http://schemas.openxmlformats.org/spreadsheetml/2006/main" count="465" uniqueCount="281">
  <si>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</si>
  <si>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</si>
  <si>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</si>
  <si>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Российской Федерации</t>
  </si>
  <si>
    <t>Субъекта Российской Федерации</t>
  </si>
  <si>
    <t>Наименование, дата, номер</t>
  </si>
  <si>
    <t>Номер статьи (подстатьи), пункта (подпункта)</t>
  </si>
  <si>
    <t>Дата вступления в силу, срок действия</t>
  </si>
  <si>
    <t>Код расхода по БК</t>
  </si>
  <si>
    <t>Раздел</t>
  </si>
  <si>
    <t>Подраздел</t>
  </si>
  <si>
    <t>Объем средств на исполнение расходного обязательства</t>
  </si>
  <si>
    <t>по плану</t>
  </si>
  <si>
    <t>по факту</t>
  </si>
  <si>
    <t>(тысяч рублей)</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</si>
  <si>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</si>
  <si>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</si>
  <si>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</si>
  <si>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</si>
  <si>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функционирование органов местного самоуправления</t>
  </si>
  <si>
    <t>финансирование муниципальных учреждений</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</si>
  <si>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</si>
  <si>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</si>
  <si>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</si>
  <si>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</si>
  <si>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</si>
  <si>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</si>
  <si>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муниципальной пожарной охраны</t>
  </si>
  <si>
    <t>создание условий для развития туризма</t>
  </si>
  <si>
    <t>за счет субвенций, предоставленных из федерального бюджета или бюджета субъекта Российской Федерации, всего</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</si>
  <si>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</si>
  <si>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</si>
  <si>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 предоставлению субсидий, всего</t>
  </si>
  <si>
    <t>в бюджет субъекта Российской Федерации, всего</t>
  </si>
  <si>
    <t>по предоставлению иных межбюджетных трансфертов, всего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</si>
  <si>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</si>
  <si>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</si>
  <si>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</si>
  <si>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5002</t>
  </si>
  <si>
    <t>владение, пользование и распоряжение имуществом, находящимся в муниципальной собственности сельского поселения</t>
  </si>
  <si>
    <t>5004</t>
  </si>
  <si>
    <t>обеспечение первичных мер пожарной безопасности в границах населенных пунктов сельского поселения</t>
  </si>
  <si>
    <t>5005</t>
  </si>
  <si>
    <t>создание условий для обеспечения жителей сельского поселения услугами связи, общественного питания, торговли и бытового обслуживания</t>
  </si>
  <si>
    <t>5006</t>
  </si>
  <si>
    <t>создание условий для организации досуга и обеспечения жителей сельского поселения услугами организаций культуры</t>
  </si>
  <si>
    <t>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</si>
  <si>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</si>
  <si>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</si>
  <si>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формирование архивных фондов сельского поселения</t>
  </si>
  <si>
    <t>5009</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</si>
  <si>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</si>
  <si>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</si>
  <si>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</si>
  <si>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</si>
  <si>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организация и осуществление мероприятий по работе с детьми и молодежью в сельском поселении</t>
  </si>
  <si>
    <t>5013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</si>
  <si>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</si>
  <si>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5014</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</si>
  <si>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</si>
  <si>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</si>
  <si>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</si>
  <si>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</si>
  <si>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</si>
  <si>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</si>
  <si>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</si>
  <si>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5018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</si>
  <si>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</si>
  <si>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</si>
  <si>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</si>
  <si>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5020</t>
  </si>
  <si>
    <t>участие в предупреждении и ликвидации последствий чрезвычайных ситуаций в границах сельского поселения</t>
  </si>
  <si>
    <t>5021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</si>
  <si>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</si>
  <si>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</si>
  <si>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</si>
  <si>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</si>
  <si>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5026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</si>
  <si>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</si>
  <si>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</si>
  <si>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5028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</si>
  <si>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</si>
  <si>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</si>
  <si>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</si>
  <si>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</si>
  <si>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5031</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</si>
  <si>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</si>
  <si>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5033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</si>
  <si>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</si>
  <si>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5037</t>
  </si>
  <si>
    <t>осуществление мер по противодействию коррупции в границах сельского поселения</t>
  </si>
  <si>
    <t>5039</t>
  </si>
  <si>
    <t>5040</t>
  </si>
  <si>
    <t>5100</t>
  </si>
  <si>
    <t>5101</t>
  </si>
  <si>
    <t>5102</t>
  </si>
  <si>
    <t>принятие устава муниципального образования и внесение в него изменений и дополнений, издание муниципальных правовых актов</t>
  </si>
  <si>
    <t>5103</t>
  </si>
  <si>
    <t>5104</t>
  </si>
  <si>
    <t>5105</t>
  </si>
  <si>
    <t>5110</t>
  </si>
  <si>
    <t>5113</t>
  </si>
  <si>
    <t>5115</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</si>
  <si>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</si>
  <si>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</si>
  <si>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5201</t>
  </si>
  <si>
    <t>создание музеев сельского поселения</t>
  </si>
  <si>
    <t>5202</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</si>
  <si>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</si>
  <si>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5207</t>
  </si>
  <si>
    <t>5208</t>
  </si>
  <si>
    <t>5209</t>
  </si>
  <si>
    <t>осуществление мероприятий по отлову и содержанию безнадзорных животных, обитающих на территории сельского поселения</t>
  </si>
  <si>
    <t>5214</t>
  </si>
  <si>
    <t>5400</t>
  </si>
  <si>
    <t>5500</t>
  </si>
  <si>
    <t>5501</t>
  </si>
  <si>
    <t>5504</t>
  </si>
  <si>
    <t>5541</t>
  </si>
  <si>
    <t>5700</t>
  </si>
  <si>
    <t>5701</t>
  </si>
  <si>
    <t>5702</t>
  </si>
  <si>
    <t>в бюджет муниципального района на решение вопросов местного значения межмуниципального характера, всего</t>
  </si>
  <si>
    <t>5703</t>
  </si>
  <si>
    <t>5800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</si>
  <si>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</si>
  <si>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</si>
  <si>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в иных случаях, не связанных с заключением соглашений, предусмотренных в подпункте 5.5.2.1, всего из них:</t>
  </si>
  <si>
    <t>5900</t>
  </si>
  <si>
    <t>8000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</si>
  <si>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</si>
  <si>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r>
      <t xml:space="preserve">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t>
    </r>
    <r>
      <rPr>
        <u val="single"/>
        <sz val="11"/>
        <color indexed="8"/>
        <rFont val="Times New Roman"/>
        <family val="1"/>
      </rPr>
      <t xml:space="preserve">вопросов местного значения </t>
    </r>
    <r>
      <rPr>
        <sz val="11"/>
        <color indexed="8"/>
        <rFont val="Times New Roman"/>
        <family val="1"/>
      </rPr>
      <t>сельского поселения, всего</t>
    </r>
  </si>
  <si>
    <r>
      <t xml:space="preserve">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t>
    </r>
    <r>
      <rPr>
        <u val="single"/>
        <sz val="11"/>
        <color indexed="8"/>
        <rFont val="Times New Roman"/>
        <family val="1"/>
      </rPr>
      <t>полномочий органов местного самоуправления</t>
    </r>
    <r>
      <rPr>
        <sz val="11"/>
        <color indexed="8"/>
        <rFont val="Times New Roman"/>
        <family val="1"/>
      </rPr>
      <t xml:space="preserve"> сельского поселения по решению вопросов местного значения сельского поселения, всего</t>
    </r>
  </si>
  <si>
    <r>
      <t xml:space="preserve">по реализации </t>
    </r>
    <r>
      <rPr>
        <u val="single"/>
        <sz val="11"/>
        <color indexed="8"/>
        <rFont val="Times New Roman"/>
        <family val="1"/>
      </rPr>
      <t xml:space="preserve">вопросов, не отнесенных к компетенции </t>
    </r>
    <r>
      <rPr>
        <sz val="11"/>
        <color indexed="8"/>
        <rFont val="Times New Roman"/>
        <family val="1"/>
      </rPr>
      <t>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r>
  </si>
  <si>
    <r>
      <t xml:space="preserve">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u val="single"/>
        <sz val="11"/>
        <color indexed="8"/>
        <rFont val="Times New Roman"/>
        <family val="1"/>
      </rPr>
      <t>отдельных государственных полномочий, переданных органами государственной власти</t>
    </r>
    <r>
      <rPr>
        <sz val="11"/>
        <color indexed="8"/>
        <rFont val="Times New Roman"/>
        <family val="1"/>
      </rPr>
      <t xml:space="preserve"> Российской Федерации и (или) органами государственной власти субъекта Российской Федерации, всего</t>
    </r>
  </si>
  <si>
    <r>
      <t xml:space="preserve">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t>
    </r>
    <r>
      <rPr>
        <u val="single"/>
        <sz val="11"/>
        <color indexed="8"/>
        <rFont val="Times New Roman"/>
        <family val="1"/>
      </rPr>
      <t>межбюджетных трансфертов из бюджета сельского поселения другим бюджетам бюджетной системы</t>
    </r>
    <r>
      <rPr>
        <sz val="11"/>
        <color indexed="8"/>
        <rFont val="Times New Roman"/>
        <family val="1"/>
      </rPr>
      <t xml:space="preserve"> Российской Федерации, всего</t>
    </r>
  </si>
  <si>
    <t>в том числе:</t>
  </si>
  <si>
    <t>5804</t>
  </si>
  <si>
    <t>РП-А 0800</t>
  </si>
  <si>
    <t>РП-А 1000</t>
  </si>
  <si>
    <t>РП-А 1800</t>
  </si>
  <si>
    <t>РП-А 3900</t>
  </si>
  <si>
    <t>РП-А 4200</t>
  </si>
  <si>
    <t>РП-А 1400</t>
  </si>
  <si>
    <t>РП-А 3400</t>
  </si>
  <si>
    <t>РП-А 3200</t>
  </si>
  <si>
    <t>РП-А 3300</t>
  </si>
  <si>
    <t>РП-А 3500</t>
  </si>
  <si>
    <t>РП-А 4300</t>
  </si>
  <si>
    <t>РП-А 4700</t>
  </si>
  <si>
    <t>РП-А 0100</t>
  </si>
  <si>
    <t>РП-А 0400</t>
  </si>
  <si>
    <t>РП-Г 0900</t>
  </si>
  <si>
    <t>Х</t>
  </si>
  <si>
    <t>Итого расходных обязательств муниципального образования</t>
  </si>
  <si>
    <t>РП-А 0200</t>
  </si>
  <si>
    <t>03</t>
  </si>
  <si>
    <t>11</t>
  </si>
  <si>
    <t>00</t>
  </si>
  <si>
    <t>05</t>
  </si>
  <si>
    <t>02</t>
  </si>
  <si>
    <t>04</t>
  </si>
  <si>
    <t>09</t>
  </si>
  <si>
    <t>01</t>
  </si>
  <si>
    <t>05
10</t>
  </si>
  <si>
    <t xml:space="preserve">
01
03
</t>
  </si>
  <si>
    <t>14</t>
  </si>
  <si>
    <t>08</t>
  </si>
  <si>
    <t>02,04</t>
  </si>
  <si>
    <t>13</t>
  </si>
  <si>
    <t>06</t>
  </si>
  <si>
    <t>10</t>
  </si>
  <si>
    <t>12</t>
  </si>
  <si>
    <t>ФЗ от 02.03.07 №25-ФЗ "О муниципальной службе в РФ";
ФЗ от 06.10.03 №131-ФЗ "Об общих принципах организации местного самоуправления в РФ"</t>
  </si>
  <si>
    <t>Областной закон от 11-03-2008 №14-ОЗ "О правовом регулировании муниципальной службы в Ленинградской области"</t>
  </si>
  <si>
    <t>19.04.2008, не установлен</t>
  </si>
  <si>
    <t>01.06.2007, не установлен
08.10.2003, не установлен</t>
  </si>
  <si>
    <t>Федеральный закон от 06-10-2003 №131-ФЗ "Об общих принципах организации местного самоуправления в Российской Федерации"</t>
  </si>
  <si>
    <t>08.10.2003, не установлен</t>
  </si>
  <si>
    <t>Областной закон об утверждении перечней имущества, передаваемого от МО "Выборгский район" в муниципальную собственность МО "Гончаровское сельское поселение"</t>
  </si>
  <si>
    <t>Постановление Правительства Ленинградской области от 14.11.2013 №397 "Об утверждении государственной программы Ленинградской области "Развитие автомобильных дорог Ленинградской области"</t>
  </si>
  <si>
    <t>Постановление Правительства Ленинградской области от 14.11.2013 № 407 " Об утверждениии государственной программы Ленинградской области "Обеспечение качественным жильем граждан на территории Ленингралдской области"</t>
  </si>
  <si>
    <t>с 12.02.2014 
по 31.12.2017</t>
  </si>
  <si>
    <t>7.1, 14</t>
  </si>
  <si>
    <t>Распоряжение Правительства Ленинградской области от 31.01.2007г., № 30-р " О мерах противодействию терроризму на территории Ленинградской области"</t>
  </si>
  <si>
    <t>31.01.2007, не установлен</t>
  </si>
  <si>
    <t xml:space="preserve">Федеральный закон от 06-10-2003 №131-ФЗ "Об общих принципах организации местного самоуправления в Российской Федерации"
</t>
  </si>
  <si>
    <t>Федеральный закон от 06-10-2003 №131-ФЗ "Об общих принципах организации местного самоуправления в Российской Федерации"
Федеральный закон от 21-12-1994 №69-ФЗ "О пожарной безопасности"</t>
  </si>
  <si>
    <t>23.07.2007, не установлен</t>
  </si>
  <si>
    <t>9,14
19</t>
  </si>
  <si>
    <t>08.10.2003, не установлен
05.01.1995, не установлен</t>
  </si>
  <si>
    <t>Закон Ленинградской области "О пожарной безопасности Ленинградской области" №169-оз от 25.12.2006</t>
  </si>
  <si>
    <t>08.01.2007, не установлен</t>
  </si>
  <si>
    <t>Федеральный закон от 06-10-2003 №131-ФЗ "Об общих принципах организации местного самоуправления в Российской Федерации"
Федеральный закон от 29-12-1994 №78-ФЗ "О библиотечном деле"</t>
  </si>
  <si>
    <t>08.10.2003, не установлен
02.01.1995, не установлен</t>
  </si>
  <si>
    <t>Постановление Правительства Ленинградской области "Об утверждении Методических рекомендаций по исполнению муниципальными образованиями Ленинградской области полномочий в сфере культуры" №72 от 20.03.2006</t>
  </si>
  <si>
    <t>20.03.2006, не установлен</t>
  </si>
  <si>
    <t>Федеральный закон от 06-10-2003 №131-ФЗ "Об общих принципах организации местного самоуправления в Российской Федерации"
Федеральный закон от 09-10-1992 №3612-1 "Основы законодательства о культуре"</t>
  </si>
  <si>
    <t>08.10.2003, не установлен
17.11.1992, не установлен</t>
  </si>
  <si>
    <t>14,19,21</t>
  </si>
  <si>
    <t>Областной закон Ленинградской области от 30.04.2009 №36-оз "О развитиии малого и среднего предпринимательства на территории Ленинградской области"</t>
  </si>
  <si>
    <t>30.05.2009, не установлен</t>
  </si>
  <si>
    <t>Федеральный закон от 06-10-2003 №131-ФЗ "Об общих принципах организации местного самоуправления в Российской Федерации"
Постановление от 28-04-2006 №258 "О субвенциях на осуществление полномочий по первичному воинскому учету на территориях, где отсутствуют военные комиссариаты"</t>
  </si>
  <si>
    <t>Постановление Правительства Ленинградской области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 №191 от 21.06.2006</t>
  </si>
  <si>
    <t>30.06.2006, не установлен</t>
  </si>
  <si>
    <t xml:space="preserve">Федеральный закон от 06-10-2003 №131-ФЗ "Об общих принципах организации местного самоуправления в Российской Федерации"
Федеральный закон от 04.12.2007, №329-ФЗ "О физической культуре и спорте"
</t>
  </si>
  <si>
    <t>08.10.2003, не установлен
30.03.2008, не установлен</t>
  </si>
  <si>
    <t>Постановление Правительства Ленинградской области от 14.11.2013 №401 "Об утверждении государственной программы Ленинградской области "Развитие физической культуры и спорта в Ленинградской области"</t>
  </si>
  <si>
    <t>с 14.02.2014 по 31.12.2018</t>
  </si>
  <si>
    <t xml:space="preserve"> </t>
  </si>
  <si>
    <t xml:space="preserve">
01</t>
  </si>
  <si>
    <t xml:space="preserve">
13</t>
  </si>
  <si>
    <t>отчетный финансовый год 2015г.</t>
  </si>
  <si>
    <t xml:space="preserve">текущий финансовый год 
2016 </t>
  </si>
  <si>
    <t>очередной финансовый год
2017</t>
  </si>
  <si>
    <t>плановый период</t>
  </si>
  <si>
    <t>финансовый год +1
2018</t>
  </si>
  <si>
    <t>финансовый год +2
2019</t>
  </si>
  <si>
    <t>Примечание</t>
  </si>
  <si>
    <t>01
13</t>
  </si>
  <si>
    <t>осуществление отдельных государственных полномочий Ленинградской области в сфере административных правоотношений</t>
  </si>
  <si>
    <t>Постановление Правительства Ленинградской области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объектах"№126 от 05.06.2007</t>
  </si>
  <si>
    <t>Глава администрации</t>
  </si>
  <si>
    <t>Симонов А.В.</t>
  </si>
  <si>
    <t>Главный бухгалтер</t>
  </si>
  <si>
    <t>Лукьянова И.В.</t>
  </si>
  <si>
    <t xml:space="preserve">РП-В 0600,
</t>
  </si>
  <si>
    <t>РЕЕСТР РАСХОДНЫХ ОБЯЗАТЕЛЬСТВ МУНИЦИПАЛЬНОГО ОБРАЗОВАНИЯ "ГОНЧАРОВСКОЕ СЕЛЬСКОЕ ПОСЕЛЕНИЕ" 
НА 01.04.2016г.</t>
  </si>
  <si>
    <t>Муниципальных образований</t>
  </si>
  <si>
    <t>Решение Совета депутатов "Об утверждении Положения "Об организации и осуществлении первичного воинского учета граждан на территории МО "Гонсаровское сельское поселение"  №41\2 от 26.06.2009</t>
  </si>
  <si>
    <t>с 22.12.2014 по 31.12.2017
с 18.12.2014, не установлен</t>
  </si>
  <si>
    <t>пункт 5</t>
  </si>
  <si>
    <t>Решение Совета депутатов "Об определении официального органа печати МО "Гончаровское сельское поселение" №3 от 19.10.2005</t>
  </si>
  <si>
    <t>19.10.2005, не установлен</t>
  </si>
  <si>
    <t>Постановление администрации от 30.09.2014г. №133 "Об  утверждении муниципальной  программы
муниципального образования  «Гончаровское
сельское поселение» Выборгского района 
Ленинградской области «Обеспечение устойчивого
функционирования и развития коммунальной
и  инженерной инфраструктуры и повышения
энергоэффективности в  МО  «Гончаровское
 сельское  поселение» на 2015-2017 годы"</t>
  </si>
  <si>
    <t>с 30.09.2014 по 31.12.2017</t>
  </si>
  <si>
    <t>Постановление администрации от 30.09.2014г. №130 "Об утверждении муниципальной программы муниципального образования "Гончаровское сельское поселение" Выборгского района Ленинградской области "Безопасность МО "Гончаровское сельское поселение" на 2015-2017 годы"
Постановление администрации от 30.09.2014г. №130 "Об утверждении муниципальной  программы
муниципального образования  «Гончаровское
сельское поселение» Выборгского района 
Ленинградской области «Развитие автомобильных 
дорог  МО  «Гончаровское сельское  поселение»
на 2015-2017 годы»</t>
  </si>
  <si>
    <t>Областной закон об утверждении перечней имущества, передаваемого от МО "Выборгский район" в муниципальную собственность МО "Гончаровское сельское поселение" Распоряжение главы администрации "Об утверждении перечня имущества, находящегося в казне МО "Гончаровское сельское поселение" №119 от 30.12.2009</t>
  </si>
  <si>
    <t>Постановление администрации от 30.09.2014г. №130 "Об утверждении муниципальной программы муниципального образования "Гончаровское сельское поселение" Выборгского района Ленинградской области "Безопасность МО "Гончаровское сельское поселение" на 2015-2017 годы"</t>
  </si>
  <si>
    <t xml:space="preserve">Постановление главы администрации " Об утверждении Постановление администрации от 30.09.2014г. №130 "Об утверждении муниципальной программы муниципального образования "Гончаровское сельское поселение" Выборгского района Ленинградской области "Безопасность МО "Гончаровское сельское поселение" на 2015-2017 годы"
Постановление главы администрации "О порядке расходования средств резервного фонда администрации МО "Гончаровское сельское поселение"№42а от 08.02.2006, №464 от 20.07.2006     </t>
  </si>
  <si>
    <t xml:space="preserve">Постановление главы администрации "Об организационно-правовом, финансовом, материально-техническом обеспечения первичных мер пожарной безопасности в границах поселения" №204 от 03.05.2007
Постановление главы администрации "Об уиверждении муниципальной целевой программы " Обеспечение пожарной безопсности на территории МО "Гончаровское сельское поселение" на 2011-2013г. №44 от 08.10.2010г. с измененими от от 22.03.2011 №17, от 24.06.2011г. №43, 01.12.2011г. №105
</t>
  </si>
  <si>
    <t>Постановление главы администрации о создании муниципального учреждения культуры МУК КИЦ "Гармонии" №1 от 11.01.2006</t>
  </si>
  <si>
    <t>11.01.2006, не установлен</t>
  </si>
  <si>
    <t>Постановление главы администрации о создании муниципального учреждения культуры МУК КИЦ "Гармонии" №1 от 11.01.2006
Постановление главы администрации "О финансировании мероприятий, направленных на спорт и физическую культуру населения МО "Гончаровское сельское поселение" №67 от 24.06.2009</t>
  </si>
  <si>
    <t xml:space="preserve">11.01.2006, не установлен   </t>
  </si>
  <si>
    <t>Решение Совета депутатов об утверждении Правил содержания и обеспечения санитарного состояния территории  МО "Гончаровского сельского поселения" №15\1 от 18.04.2007</t>
  </si>
  <si>
    <t>Решение Совета депутатов об утверждении Правил содержания и обеспечения санитарного состояния территории  МО "Гончаровского сельского поселения"  №15\1 от 18.04.2007</t>
  </si>
  <si>
    <t>Решение Совета депутатов об утверждении Положения о муниципальной службе в МО "Гончаровское сельское поселение" №16\4 от 20.05.2007
Соглашение об осуществлении расчетов и выплате пенсий от 22.12.2014г. б/н
Решение совета депутатов от 18.12.2014 №21 "Об утверждении Порядка заключения соглашений о передаче органами местного самоуправления осуществления части своих полномочий по решению вопросов местного значения за счет межбюджетных трансфертов"
Соглашение о передаче осуществления части полномочий Поселения Муниципальному району от 19.12.2014г. б/н</t>
  </si>
  <si>
    <t>Решение совета депутатов от 18.12.2014 №21 "Об утверждении Порядка заключения соглашений о передаче органами местного самоуправления осуществления части своих полномочий по решению вопросов местного значения за счет межбюджетных трансфертов"
Соглашение о передаче осуществления части полномочий Поселения Муниципальному району от 19.12.2014г. б/н</t>
  </si>
  <si>
    <t>с 22.12.2014 по 31.12.2017
с 18.12.2014, не установлен
с 19.12.2014, не установлен</t>
  </si>
  <si>
    <t xml:space="preserve">
с 18.12.2014, не установлен
с 19.12.2014, не установлен</t>
  </si>
  <si>
    <t xml:space="preserve">Решение Совета депутатов об утверждении Положения о муниципальной службе в МО "Гончаровское сельское поселение" №16\4 от 20.05.2007
Соглашение об осуществлении расчетов и выплате пенсий от 22.12.2014г. б/н
</t>
  </si>
  <si>
    <t xml:space="preserve">Решение Совета депутатов об утверждении Положения о муниципальной службе в МО "Гончаровское сельское поселение" №16\4 от 20.05.2007
</t>
  </si>
  <si>
    <t xml:space="preserve">с 22.12.2014 по 31.12.2017
</t>
  </si>
  <si>
    <t>Постановление администрации от 30.09.2014г. №134 "Об утверждении муниципальной программы муниципального образования "Гончаровское сельское поселение" Выборгского района Ленинградской области "Благоустройство МО "Гончаровское сельское поселение" на 2015-2017 годы"</t>
  </si>
  <si>
    <t>Соглашение о передаче осуществления части полномочий Поселения Муниципальному району от 19.12.2014 г. б/н</t>
  </si>
  <si>
    <t>п.2.1.2, 2.1.3, 2.1.4</t>
  </si>
  <si>
    <t>с 19.12.2014 г., не установлен</t>
  </si>
  <si>
    <t xml:space="preserve">
10-5005</t>
  </si>
  <si>
    <t xml:space="preserve">
10-5007</t>
  </si>
  <si>
    <t xml:space="preserve">
10-5008</t>
  </si>
  <si>
    <t xml:space="preserve">
10-5010</t>
  </si>
  <si>
    <t xml:space="preserve">
10-5012</t>
  </si>
  <si>
    <t xml:space="preserve">
10-5015</t>
  </si>
  <si>
    <t xml:space="preserve">
10-5016</t>
  </si>
  <si>
    <t xml:space="preserve">
10-5017</t>
  </si>
  <si>
    <t xml:space="preserve">
10-5019</t>
  </si>
  <si>
    <t xml:space="preserve">
10-5021</t>
  </si>
  <si>
    <t xml:space="preserve">
10-5022</t>
  </si>
  <si>
    <t xml:space="preserve">
10-5025</t>
  </si>
  <si>
    <t xml:space="preserve">
10-5026</t>
  </si>
  <si>
    <t xml:space="preserve">
10-5027</t>
  </si>
  <si>
    <t xml:space="preserve">
10-5828</t>
  </si>
  <si>
    <t xml:space="preserve">
10-5101</t>
  </si>
  <si>
    <t xml:space="preserve">
10-5113</t>
  </si>
  <si>
    <t xml:space="preserve">
10-5115</t>
  </si>
  <si>
    <t xml:space="preserve">
10-5504</t>
  </si>
  <si>
    <t xml:space="preserve">
10-5541</t>
  </si>
  <si>
    <t>10-5101</t>
  </si>
  <si>
    <t xml:space="preserve">
10-5804</t>
  </si>
  <si>
    <t xml:space="preserve">
10-5811</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</si>
</sst>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_-* #,##0.0_р_._-;\-* #,##0.0_р_._-;_-* &quot;-&quot;?_р_._-;_-@_-"/>
  </numFmts>
  <fonts count="39">
    <font>
      <sz val="10"/>
      <name val="Arial Cyr"/>
      <family val="0"/>
    </font>
    <font>
      <sz val="11"/>
      <color indexed="8"/>
      <name val="Times New Roman"/>
      <family val="1"/>
    </font>
    <font>
      <sz val="11"/>
      <color indexed="8"/>
      <name val="Calibri"/>
      <family val="2"/>
    </font>
    <font>
      <u val="single"/>
      <sz val="11"/>
      <color indexed="8"/>
      <name val="Times New Roman"/>
      <family val="1"/>
    </font>
    <font>
      <sz val="12"/>
      <name val="Arial Cyr"/>
      <family val="0"/>
    </font>
    <font>
      <b/>
      <sz val="1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 fillId="0" borderId="0">
      <alignment/>
      <protection/>
    </xf>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45">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textRotation="90" wrapText="1"/>
    </xf>
    <xf numFmtId="0" fontId="0" fillId="0" borderId="0" xfId="0" applyAlignment="1">
      <alignment horizontal="center" wrapText="1"/>
    </xf>
    <xf numFmtId="0" fontId="0" fillId="0" borderId="0" xfId="0" applyAlignment="1">
      <alignment horizontal="center"/>
    </xf>
    <xf numFmtId="0" fontId="1" fillId="33" borderId="10" xfId="33" applyNumberFormat="1" applyFont="1" applyFill="1" applyBorder="1" applyAlignment="1">
      <alignment horizontal="left" vertical="center" wrapText="1" readingOrder="1"/>
      <protection/>
    </xf>
    <xf numFmtId="0" fontId="1" fillId="0" borderId="10" xfId="33" applyNumberFormat="1" applyFont="1" applyFill="1" applyBorder="1" applyAlignment="1">
      <alignment horizontal="left" vertical="center" wrapText="1" readingOrder="1"/>
      <protection/>
    </xf>
    <xf numFmtId="0" fontId="1" fillId="34" borderId="10" xfId="33" applyNumberFormat="1" applyFont="1" applyFill="1" applyBorder="1" applyAlignment="1">
      <alignment horizontal="left" vertical="center" wrapText="1" readingOrder="1"/>
      <protection/>
    </xf>
    <xf numFmtId="0" fontId="0" fillId="0" borderId="0" xfId="0" applyAlignment="1">
      <alignment horizontal="center" vertical="center"/>
    </xf>
    <xf numFmtId="49" fontId="0" fillId="0" borderId="10" xfId="0" applyNumberFormat="1" applyBorder="1" applyAlignment="1">
      <alignment horizontal="center" vertical="center"/>
    </xf>
    <xf numFmtId="49" fontId="0" fillId="0" borderId="10" xfId="0" applyNumberFormat="1" applyBorder="1" applyAlignment="1">
      <alignment horizontal="center" vertical="center" wrapText="1"/>
    </xf>
    <xf numFmtId="0" fontId="0" fillId="0" borderId="10" xfId="0" applyBorder="1" applyAlignment="1">
      <alignment/>
    </xf>
    <xf numFmtId="0" fontId="0" fillId="0" borderId="10" xfId="0" applyBorder="1" applyAlignment="1">
      <alignment horizontal="left" vertical="center" wrapText="1"/>
    </xf>
    <xf numFmtId="49" fontId="0" fillId="35" borderId="10" xfId="0" applyNumberFormat="1" applyFill="1" applyBorder="1" applyAlignment="1">
      <alignment horizontal="center" vertical="center" wrapText="1"/>
    </xf>
    <xf numFmtId="49" fontId="0" fillId="35" borderId="10" xfId="0" applyNumberFormat="1" applyFill="1" applyBorder="1" applyAlignment="1">
      <alignment horizontal="center" vertical="center"/>
    </xf>
    <xf numFmtId="0" fontId="0" fillId="0" borderId="11" xfId="0" applyBorder="1" applyAlignment="1">
      <alignment horizontal="center" vertical="center" wrapText="1"/>
    </xf>
    <xf numFmtId="43" fontId="0" fillId="0" borderId="0" xfId="0" applyNumberFormat="1" applyAlignment="1">
      <alignment/>
    </xf>
    <xf numFmtId="0" fontId="0" fillId="0" borderId="10" xfId="0" applyBorder="1" applyAlignment="1">
      <alignment horizontal="center" vertical="center"/>
    </xf>
    <xf numFmtId="43" fontId="0" fillId="0" borderId="10" xfId="59" applyFont="1" applyBorder="1" applyAlignment="1">
      <alignment horizontal="center" vertical="center"/>
    </xf>
    <xf numFmtId="43" fontId="0" fillId="0" borderId="0" xfId="0" applyNumberFormat="1" applyAlignment="1">
      <alignment horizontal="center" vertical="center"/>
    </xf>
    <xf numFmtId="43" fontId="0" fillId="35" borderId="10" xfId="59" applyFont="1" applyFill="1" applyBorder="1" applyAlignment="1">
      <alignment horizontal="center" vertical="center"/>
    </xf>
    <xf numFmtId="0" fontId="4" fillId="0" borderId="0" xfId="0" applyFont="1" applyAlignment="1">
      <alignment/>
    </xf>
    <xf numFmtId="0" fontId="4" fillId="0" borderId="12" xfId="0" applyFont="1" applyBorder="1" applyAlignment="1">
      <alignment/>
    </xf>
    <xf numFmtId="0" fontId="0" fillId="0" borderId="0" xfId="0" applyAlignment="1">
      <alignment horizontal="center" vertical="center" wrapText="1"/>
    </xf>
    <xf numFmtId="43" fontId="0" fillId="0" borderId="10" xfId="59" applyFont="1" applyFill="1" applyBorder="1" applyAlignment="1">
      <alignment horizontal="center" vertical="center"/>
    </xf>
    <xf numFmtId="0" fontId="0" fillId="0" borderId="10" xfId="0" applyFill="1" applyBorder="1" applyAlignment="1">
      <alignment/>
    </xf>
    <xf numFmtId="0" fontId="1" fillId="35" borderId="10" xfId="33" applyNumberFormat="1" applyFont="1" applyFill="1" applyBorder="1" applyAlignment="1">
      <alignment horizontal="left" vertical="center" wrapText="1" readingOrder="1"/>
      <protection/>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right"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35" borderId="0" xfId="0" applyFont="1" applyFill="1" applyAlignment="1">
      <alignment horizont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wrapText="1"/>
    </xf>
    <xf numFmtId="49" fontId="0" fillId="0" borderId="0" xfId="0" applyNumberFormat="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4"/>
  <sheetViews>
    <sheetView tabSelected="1" view="pageBreakPreview" zoomScale="80" zoomScaleNormal="60" zoomScaleSheetLayoutView="80" zoomScalePageLayoutView="0" workbookViewId="0" topLeftCell="A64">
      <selection activeCell="G81" sqref="G81"/>
    </sheetView>
  </sheetViews>
  <sheetFormatPr defaultColWidth="9.00390625" defaultRowHeight="12.75"/>
  <cols>
    <col min="1" max="1" width="13.00390625" style="8" customWidth="1"/>
    <col min="2" max="2" width="48.125" style="0" customWidth="1"/>
    <col min="3" max="3" width="6.625" style="0" customWidth="1"/>
    <col min="4" max="4" width="26.125" style="0" customWidth="1"/>
    <col min="5" max="5" width="9.125" style="0" customWidth="1"/>
    <col min="6" max="6" width="12.375" style="0" customWidth="1"/>
    <col min="7" max="7" width="26.625" style="0" customWidth="1"/>
    <col min="8" max="8" width="9.125" style="0" customWidth="1"/>
    <col min="9" max="9" width="13.625" style="0" customWidth="1"/>
    <col min="10" max="10" width="27.125" style="0" customWidth="1"/>
    <col min="11" max="12" width="13.625" style="0" customWidth="1"/>
    <col min="14" max="14" width="10.625" style="0" customWidth="1"/>
    <col min="15" max="16" width="12.875" style="0" bestFit="1" customWidth="1"/>
    <col min="17" max="17" width="13.875" style="0" customWidth="1"/>
    <col min="18" max="18" width="14.00390625" style="0" customWidth="1"/>
    <col min="19" max="20" width="13.625" style="8" customWidth="1"/>
    <col min="21" max="21" width="19.75390625" style="0" customWidth="1"/>
  </cols>
  <sheetData>
    <row r="1" spans="3:17" ht="12.75">
      <c r="C1" s="37" t="s">
        <v>227</v>
      </c>
      <c r="D1" s="37"/>
      <c r="E1" s="37"/>
      <c r="F1" s="37"/>
      <c r="G1" s="37"/>
      <c r="H1" s="37"/>
      <c r="I1" s="37"/>
      <c r="J1" s="37"/>
      <c r="K1" s="37"/>
      <c r="L1" s="37"/>
      <c r="M1" s="37"/>
      <c r="N1" s="37"/>
      <c r="O1" s="37"/>
      <c r="P1" s="37"/>
      <c r="Q1" s="37"/>
    </row>
    <row r="2" spans="3:17" ht="26.25" customHeight="1">
      <c r="C2" s="37"/>
      <c r="D2" s="37"/>
      <c r="E2" s="37"/>
      <c r="F2" s="37"/>
      <c r="G2" s="37"/>
      <c r="H2" s="37"/>
      <c r="I2" s="37"/>
      <c r="J2" s="37"/>
      <c r="K2" s="37"/>
      <c r="L2" s="37"/>
      <c r="M2" s="37"/>
      <c r="N2" s="37"/>
      <c r="O2" s="37"/>
      <c r="P2" s="37"/>
      <c r="Q2" s="37"/>
    </row>
    <row r="3" spans="3:17" ht="12.75">
      <c r="C3" s="3"/>
      <c r="D3" s="3"/>
      <c r="E3" s="3"/>
      <c r="F3" s="3"/>
      <c r="G3" s="3"/>
      <c r="H3" s="3"/>
      <c r="I3" s="3"/>
      <c r="J3" s="3"/>
      <c r="K3" s="3"/>
      <c r="L3" s="3"/>
      <c r="M3" s="3"/>
      <c r="N3" s="3"/>
      <c r="O3" s="3"/>
      <c r="P3" s="3"/>
      <c r="Q3" s="3"/>
    </row>
    <row r="4" spans="3:17" ht="12.75">
      <c r="C4" s="3"/>
      <c r="D4" s="3"/>
      <c r="E4" s="3"/>
      <c r="F4" s="3"/>
      <c r="G4" s="3"/>
      <c r="H4" s="3"/>
      <c r="I4" s="3"/>
      <c r="J4" s="3"/>
      <c r="K4" s="3"/>
      <c r="L4" s="3"/>
      <c r="M4" s="3"/>
      <c r="N4" s="3"/>
      <c r="O4" s="3"/>
      <c r="P4" s="3"/>
      <c r="Q4" s="3"/>
    </row>
    <row r="5" ht="13.5" customHeight="1"/>
    <row r="6" spans="16:21" ht="12.75" customHeight="1">
      <c r="P6" s="30" t="s">
        <v>14</v>
      </c>
      <c r="Q6" s="30"/>
      <c r="R6" s="30"/>
      <c r="S6" s="30"/>
      <c r="T6" s="30"/>
      <c r="U6" s="30"/>
    </row>
    <row r="7" spans="2:21" ht="40.5" customHeight="1">
      <c r="B7" s="31" t="s">
        <v>0</v>
      </c>
      <c r="C7" s="31" t="s">
        <v>1</v>
      </c>
      <c r="D7" s="38" t="s">
        <v>2</v>
      </c>
      <c r="E7" s="43"/>
      <c r="F7" s="43"/>
      <c r="G7" s="43"/>
      <c r="H7" s="43"/>
      <c r="I7" s="43"/>
      <c r="J7" s="43"/>
      <c r="K7" s="43"/>
      <c r="L7" s="39"/>
      <c r="M7" s="38" t="s">
        <v>8</v>
      </c>
      <c r="N7" s="39"/>
      <c r="O7" s="29" t="s">
        <v>11</v>
      </c>
      <c r="P7" s="29"/>
      <c r="Q7" s="29"/>
      <c r="R7" s="29"/>
      <c r="S7" s="29"/>
      <c r="T7" s="29"/>
      <c r="U7" s="29"/>
    </row>
    <row r="8" spans="2:21" ht="26.25" customHeight="1">
      <c r="B8" s="32"/>
      <c r="C8" s="32"/>
      <c r="D8" s="34" t="s">
        <v>3</v>
      </c>
      <c r="E8" s="35"/>
      <c r="F8" s="36"/>
      <c r="G8" s="34" t="s">
        <v>4</v>
      </c>
      <c r="H8" s="35"/>
      <c r="I8" s="36"/>
      <c r="J8" s="34" t="s">
        <v>228</v>
      </c>
      <c r="K8" s="35"/>
      <c r="L8" s="36"/>
      <c r="M8" s="40"/>
      <c r="N8" s="41"/>
      <c r="O8" s="34" t="s">
        <v>212</v>
      </c>
      <c r="P8" s="36"/>
      <c r="Q8" s="31" t="s">
        <v>213</v>
      </c>
      <c r="R8" s="31" t="s">
        <v>214</v>
      </c>
      <c r="S8" s="42" t="s">
        <v>215</v>
      </c>
      <c r="T8" s="42"/>
      <c r="U8" s="27" t="s">
        <v>218</v>
      </c>
    </row>
    <row r="9" spans="2:21" ht="100.5" customHeight="1">
      <c r="B9" s="33"/>
      <c r="C9" s="33"/>
      <c r="D9" s="2" t="s">
        <v>5</v>
      </c>
      <c r="E9" s="2" t="s">
        <v>6</v>
      </c>
      <c r="F9" s="2" t="s">
        <v>7</v>
      </c>
      <c r="G9" s="2" t="s">
        <v>5</v>
      </c>
      <c r="H9" s="2" t="s">
        <v>6</v>
      </c>
      <c r="I9" s="2" t="s">
        <v>7</v>
      </c>
      <c r="J9" s="2" t="s">
        <v>5</v>
      </c>
      <c r="K9" s="2" t="s">
        <v>6</v>
      </c>
      <c r="L9" s="2" t="s">
        <v>7</v>
      </c>
      <c r="M9" s="1" t="s">
        <v>9</v>
      </c>
      <c r="N9" s="1" t="s">
        <v>10</v>
      </c>
      <c r="O9" s="1" t="s">
        <v>12</v>
      </c>
      <c r="P9" s="1" t="s">
        <v>13</v>
      </c>
      <c r="Q9" s="33"/>
      <c r="R9" s="28"/>
      <c r="S9" s="15" t="s">
        <v>216</v>
      </c>
      <c r="T9" s="15" t="s">
        <v>217</v>
      </c>
      <c r="U9" s="28"/>
    </row>
    <row r="10" spans="1:21" s="4" customFormat="1" ht="18.75" customHeight="1">
      <c r="A10" s="8"/>
      <c r="B10" s="17">
        <v>1</v>
      </c>
      <c r="C10" s="17">
        <v>2</v>
      </c>
      <c r="D10" s="17">
        <v>3</v>
      </c>
      <c r="E10" s="17">
        <v>4</v>
      </c>
      <c r="F10" s="17">
        <v>5</v>
      </c>
      <c r="G10" s="17">
        <v>6</v>
      </c>
      <c r="H10" s="17">
        <v>7</v>
      </c>
      <c r="I10" s="17">
        <v>8</v>
      </c>
      <c r="J10" s="17">
        <v>9</v>
      </c>
      <c r="K10" s="17">
        <v>10</v>
      </c>
      <c r="L10" s="17">
        <v>11</v>
      </c>
      <c r="M10" s="17">
        <v>12</v>
      </c>
      <c r="N10" s="17">
        <v>13</v>
      </c>
      <c r="O10" s="17">
        <v>14</v>
      </c>
      <c r="P10" s="17">
        <v>15</v>
      </c>
      <c r="Q10" s="17">
        <v>16</v>
      </c>
      <c r="R10" s="17">
        <v>17</v>
      </c>
      <c r="S10" s="17">
        <v>18</v>
      </c>
      <c r="T10" s="17">
        <v>19</v>
      </c>
      <c r="U10" s="17">
        <v>20</v>
      </c>
    </row>
    <row r="11" spans="2:21" ht="73.5" customHeight="1">
      <c r="B11" s="5" t="s">
        <v>35</v>
      </c>
      <c r="C11" s="6">
        <v>5000</v>
      </c>
      <c r="D11" s="1" t="s">
        <v>153</v>
      </c>
      <c r="E11" s="1" t="s">
        <v>153</v>
      </c>
      <c r="F11" s="1" t="s">
        <v>153</v>
      </c>
      <c r="G11" s="1" t="s">
        <v>153</v>
      </c>
      <c r="H11" s="1" t="s">
        <v>153</v>
      </c>
      <c r="I11" s="1" t="s">
        <v>153</v>
      </c>
      <c r="J11" s="1" t="s">
        <v>153</v>
      </c>
      <c r="K11" s="1" t="s">
        <v>153</v>
      </c>
      <c r="L11" s="1" t="s">
        <v>153</v>
      </c>
      <c r="M11" s="9"/>
      <c r="N11" s="9"/>
      <c r="O11" s="18">
        <f aca="true" t="shared" si="0" ref="O11:T11">O12+O43+O52+O60+O65</f>
        <v>82862.25</v>
      </c>
      <c r="P11" s="18">
        <f t="shared" si="0"/>
        <v>72773.51999999999</v>
      </c>
      <c r="Q11" s="18">
        <f t="shared" si="0"/>
        <v>69062.59999999999</v>
      </c>
      <c r="R11" s="18">
        <f>R12+R43+R52+R60+R65</f>
        <v>50640.5</v>
      </c>
      <c r="S11" s="18">
        <f t="shared" si="0"/>
        <v>51575.899999999994</v>
      </c>
      <c r="T11" s="18">
        <f t="shared" si="0"/>
        <v>51575.899999999994</v>
      </c>
      <c r="U11" s="11"/>
    </row>
    <row r="12" spans="2:21" ht="75">
      <c r="B12" s="5" t="s">
        <v>131</v>
      </c>
      <c r="C12" s="6" t="s">
        <v>36</v>
      </c>
      <c r="D12" s="1" t="s">
        <v>153</v>
      </c>
      <c r="E12" s="1" t="s">
        <v>153</v>
      </c>
      <c r="F12" s="1" t="s">
        <v>153</v>
      </c>
      <c r="G12" s="1" t="s">
        <v>153</v>
      </c>
      <c r="H12" s="1" t="s">
        <v>153</v>
      </c>
      <c r="I12" s="1" t="s">
        <v>153</v>
      </c>
      <c r="J12" s="1" t="s">
        <v>153</v>
      </c>
      <c r="K12" s="1" t="s">
        <v>153</v>
      </c>
      <c r="L12" s="1" t="s">
        <v>153</v>
      </c>
      <c r="M12" s="9"/>
      <c r="N12" s="9"/>
      <c r="O12" s="18">
        <f aca="true" t="shared" si="1" ref="O12:T12">O13+O14+O15+O16+O17+O18+O19+O20+O21+O22+O23+O24+O25+O26+O27+O28+O29+O30+O31+O32+O33+O34+O35+O36+O37+O38+O39+O40+O41+O42</f>
        <v>66057.98</v>
      </c>
      <c r="P12" s="18">
        <f t="shared" si="1"/>
        <v>56459.67999999999</v>
      </c>
      <c r="Q12" s="18">
        <f t="shared" si="1"/>
        <v>51232.78</v>
      </c>
      <c r="R12" s="18">
        <f t="shared" si="1"/>
        <v>32741.300000000003</v>
      </c>
      <c r="S12" s="18">
        <f t="shared" si="1"/>
        <v>33676.7</v>
      </c>
      <c r="T12" s="18">
        <f t="shared" si="1"/>
        <v>33676.7</v>
      </c>
      <c r="U12" s="11"/>
    </row>
    <row r="13" spans="1:21" ht="90" hidden="1">
      <c r="A13" s="8" t="s">
        <v>138</v>
      </c>
      <c r="B13" s="6" t="s">
        <v>37</v>
      </c>
      <c r="C13" s="6" t="s">
        <v>38</v>
      </c>
      <c r="D13" s="1"/>
      <c r="E13" s="1"/>
      <c r="F13" s="1"/>
      <c r="G13" s="1"/>
      <c r="H13" s="1"/>
      <c r="I13" s="1"/>
      <c r="J13" s="1"/>
      <c r="K13" s="1"/>
      <c r="L13" s="1" t="s">
        <v>209</v>
      </c>
      <c r="M13" s="9"/>
      <c r="N13" s="9"/>
      <c r="O13" s="18">
        <v>0</v>
      </c>
      <c r="P13" s="18">
        <v>0</v>
      </c>
      <c r="Q13" s="18">
        <v>0</v>
      </c>
      <c r="R13" s="18">
        <v>0</v>
      </c>
      <c r="S13" s="18">
        <v>0</v>
      </c>
      <c r="T13" s="18">
        <f aca="true" t="shared" si="2" ref="T13:T75">S13</f>
        <v>0</v>
      </c>
      <c r="U13" s="11"/>
    </row>
    <row r="14" spans="1:21" ht="45" hidden="1">
      <c r="A14" s="8" t="s">
        <v>139</v>
      </c>
      <c r="B14" s="6" t="s">
        <v>39</v>
      </c>
      <c r="C14" s="6" t="s">
        <v>40</v>
      </c>
      <c r="D14" s="1"/>
      <c r="E14" s="1"/>
      <c r="F14" s="1"/>
      <c r="G14" s="1"/>
      <c r="H14" s="1"/>
      <c r="I14" s="1"/>
      <c r="J14" s="1"/>
      <c r="K14" s="1"/>
      <c r="L14" s="1"/>
      <c r="M14" s="9"/>
      <c r="N14" s="9"/>
      <c r="O14" s="18">
        <v>0</v>
      </c>
      <c r="P14" s="18">
        <v>0</v>
      </c>
      <c r="Q14" s="18">
        <v>0</v>
      </c>
      <c r="R14" s="18">
        <v>0</v>
      </c>
      <c r="S14" s="18">
        <v>0</v>
      </c>
      <c r="T14" s="18">
        <f t="shared" si="2"/>
        <v>0</v>
      </c>
      <c r="U14" s="11"/>
    </row>
    <row r="15" spans="1:21" ht="336.75" customHeight="1">
      <c r="A15" s="23" t="s">
        <v>258</v>
      </c>
      <c r="B15" s="6" t="s">
        <v>41</v>
      </c>
      <c r="C15" s="6" t="s">
        <v>42</v>
      </c>
      <c r="D15" s="1" t="s">
        <v>187</v>
      </c>
      <c r="E15" s="1" t="s">
        <v>189</v>
      </c>
      <c r="F15" s="1" t="s">
        <v>190</v>
      </c>
      <c r="G15" s="1" t="s">
        <v>191</v>
      </c>
      <c r="H15" s="1"/>
      <c r="I15" s="1" t="s">
        <v>192</v>
      </c>
      <c r="J15" s="1" t="s">
        <v>240</v>
      </c>
      <c r="K15" s="1"/>
      <c r="L15" s="1"/>
      <c r="M15" s="9" t="s">
        <v>156</v>
      </c>
      <c r="N15" s="9">
        <v>10</v>
      </c>
      <c r="O15" s="18">
        <v>113.06</v>
      </c>
      <c r="P15" s="18">
        <v>113.06</v>
      </c>
      <c r="Q15" s="18">
        <v>40</v>
      </c>
      <c r="R15" s="18">
        <v>40</v>
      </c>
      <c r="S15" s="18">
        <v>40</v>
      </c>
      <c r="T15" s="18">
        <f t="shared" si="2"/>
        <v>40</v>
      </c>
      <c r="U15" s="11"/>
    </row>
    <row r="16" spans="1:21" ht="60" hidden="1">
      <c r="A16" s="8" t="s">
        <v>140</v>
      </c>
      <c r="B16" s="6" t="s">
        <v>43</v>
      </c>
      <c r="C16" s="6" t="s">
        <v>44</v>
      </c>
      <c r="D16" s="1"/>
      <c r="E16" s="1"/>
      <c r="F16" s="1"/>
      <c r="G16" s="1"/>
      <c r="H16" s="1"/>
      <c r="I16" s="1"/>
      <c r="J16" s="1"/>
      <c r="K16" s="1"/>
      <c r="L16" s="1"/>
      <c r="M16" s="9"/>
      <c r="N16" s="9"/>
      <c r="O16" s="18">
        <v>0</v>
      </c>
      <c r="P16" s="18">
        <v>0</v>
      </c>
      <c r="Q16" s="18">
        <v>0</v>
      </c>
      <c r="R16" s="18">
        <v>0</v>
      </c>
      <c r="S16" s="18">
        <v>0</v>
      </c>
      <c r="T16" s="18">
        <f t="shared" si="2"/>
        <v>0</v>
      </c>
      <c r="U16" s="11"/>
    </row>
    <row r="17" spans="1:21" ht="213.75" customHeight="1">
      <c r="A17" s="23" t="s">
        <v>259</v>
      </c>
      <c r="B17" s="6" t="s">
        <v>45</v>
      </c>
      <c r="C17" s="6" t="s">
        <v>46</v>
      </c>
      <c r="D17" s="1" t="s">
        <v>197</v>
      </c>
      <c r="E17" s="1">
        <v>12.14</v>
      </c>
      <c r="F17" s="1" t="s">
        <v>198</v>
      </c>
      <c r="G17" s="1" t="s">
        <v>195</v>
      </c>
      <c r="H17" s="1"/>
      <c r="I17" s="1" t="s">
        <v>196</v>
      </c>
      <c r="J17" s="1" t="s">
        <v>241</v>
      </c>
      <c r="K17" s="1"/>
      <c r="L17" s="1" t="s">
        <v>242</v>
      </c>
      <c r="M17" s="9" t="s">
        <v>167</v>
      </c>
      <c r="N17" s="9" t="s">
        <v>163</v>
      </c>
      <c r="O17" s="18">
        <v>17340.38</v>
      </c>
      <c r="P17" s="18">
        <v>16266.18</v>
      </c>
      <c r="Q17" s="18">
        <v>15438.2</v>
      </c>
      <c r="R17" s="18">
        <v>15499.3</v>
      </c>
      <c r="S17" s="18">
        <v>15645.3</v>
      </c>
      <c r="T17" s="18">
        <f t="shared" si="2"/>
        <v>15645.3</v>
      </c>
      <c r="U17" s="11"/>
    </row>
    <row r="18" spans="1:21" ht="261.75" customHeight="1">
      <c r="A18" s="23" t="s">
        <v>260</v>
      </c>
      <c r="B18" s="6" t="s">
        <v>47</v>
      </c>
      <c r="C18" s="6" t="s">
        <v>48</v>
      </c>
      <c r="D18" s="1" t="s">
        <v>205</v>
      </c>
      <c r="E18" s="1">
        <v>14.14</v>
      </c>
      <c r="F18" s="1" t="s">
        <v>206</v>
      </c>
      <c r="G18" s="1" t="s">
        <v>207</v>
      </c>
      <c r="H18" s="1"/>
      <c r="I18" s="1" t="s">
        <v>208</v>
      </c>
      <c r="J18" s="1" t="s">
        <v>243</v>
      </c>
      <c r="K18" s="1"/>
      <c r="L18" s="1" t="s">
        <v>244</v>
      </c>
      <c r="M18" s="9" t="s">
        <v>157</v>
      </c>
      <c r="N18" s="9" t="s">
        <v>158</v>
      </c>
      <c r="O18" s="18">
        <v>330</v>
      </c>
      <c r="P18" s="18">
        <v>330</v>
      </c>
      <c r="Q18" s="18">
        <v>330</v>
      </c>
      <c r="R18" s="18">
        <v>330</v>
      </c>
      <c r="S18" s="18">
        <v>330</v>
      </c>
      <c r="T18" s="18">
        <f t="shared" si="2"/>
        <v>330</v>
      </c>
      <c r="U18" s="11"/>
    </row>
    <row r="19" spans="2:21" ht="30" hidden="1">
      <c r="B19" s="6" t="s">
        <v>49</v>
      </c>
      <c r="C19" s="6" t="s">
        <v>50</v>
      </c>
      <c r="D19" s="1"/>
      <c r="E19" s="1"/>
      <c r="F19" s="1"/>
      <c r="G19" s="1"/>
      <c r="H19" s="1"/>
      <c r="I19" s="1"/>
      <c r="J19" s="1"/>
      <c r="K19" s="1"/>
      <c r="L19" s="1"/>
      <c r="M19" s="9"/>
      <c r="N19" s="9"/>
      <c r="O19" s="18"/>
      <c r="P19" s="18"/>
      <c r="Q19" s="18"/>
      <c r="R19" s="18"/>
      <c r="S19" s="18"/>
      <c r="T19" s="18">
        <f t="shared" si="2"/>
        <v>0</v>
      </c>
      <c r="U19" s="11"/>
    </row>
    <row r="20" spans="1:21" ht="255">
      <c r="A20" s="23" t="s">
        <v>261</v>
      </c>
      <c r="B20" s="6" t="s">
        <v>51</v>
      </c>
      <c r="C20" s="6" t="s">
        <v>52</v>
      </c>
      <c r="D20" s="1" t="s">
        <v>177</v>
      </c>
      <c r="E20" s="1" t="s">
        <v>199</v>
      </c>
      <c r="F20" s="1" t="s">
        <v>178</v>
      </c>
      <c r="G20" s="1"/>
      <c r="H20" s="1"/>
      <c r="I20" s="1"/>
      <c r="J20" s="1" t="s">
        <v>245</v>
      </c>
      <c r="K20" s="1"/>
      <c r="L20" s="1"/>
      <c r="M20" s="9" t="s">
        <v>159</v>
      </c>
      <c r="N20" s="9" t="s">
        <v>156</v>
      </c>
      <c r="O20" s="18">
        <v>5770.9</v>
      </c>
      <c r="P20" s="18">
        <v>5309.45</v>
      </c>
      <c r="Q20" s="18">
        <f>2400+420</f>
        <v>2820</v>
      </c>
      <c r="R20" s="18">
        <v>2820</v>
      </c>
      <c r="S20" s="18">
        <v>2800</v>
      </c>
      <c r="T20" s="18">
        <f t="shared" si="2"/>
        <v>2800</v>
      </c>
      <c r="U20" s="11"/>
    </row>
    <row r="21" spans="1:21" ht="156" customHeight="1">
      <c r="A21" s="23" t="s">
        <v>262</v>
      </c>
      <c r="B21" s="6" t="s">
        <v>53</v>
      </c>
      <c r="C21" s="6" t="s">
        <v>54</v>
      </c>
      <c r="D21" s="12" t="s">
        <v>177</v>
      </c>
      <c r="E21" s="1">
        <v>14.28</v>
      </c>
      <c r="F21" s="1" t="s">
        <v>178</v>
      </c>
      <c r="G21" s="1" t="s">
        <v>200</v>
      </c>
      <c r="H21" s="1">
        <v>5</v>
      </c>
      <c r="I21" s="1" t="s">
        <v>201</v>
      </c>
      <c r="J21" s="1"/>
      <c r="K21" s="1"/>
      <c r="L21" s="1"/>
      <c r="M21" s="9" t="s">
        <v>161</v>
      </c>
      <c r="N21" s="9" t="s">
        <v>172</v>
      </c>
      <c r="O21" s="18">
        <v>0</v>
      </c>
      <c r="P21" s="18">
        <v>0</v>
      </c>
      <c r="Q21" s="18">
        <v>40</v>
      </c>
      <c r="R21" s="18">
        <v>40</v>
      </c>
      <c r="S21" s="18">
        <v>40</v>
      </c>
      <c r="T21" s="18">
        <f t="shared" si="2"/>
        <v>40</v>
      </c>
      <c r="U21" s="11"/>
    </row>
    <row r="22" spans="1:21" ht="45" hidden="1">
      <c r="A22" s="8" t="s">
        <v>141</v>
      </c>
      <c r="B22" s="6" t="s">
        <v>55</v>
      </c>
      <c r="C22" s="6" t="s">
        <v>56</v>
      </c>
      <c r="D22" s="1"/>
      <c r="E22" s="1"/>
      <c r="F22" s="1"/>
      <c r="G22" s="1"/>
      <c r="H22" s="1"/>
      <c r="I22" s="1"/>
      <c r="J22" s="1"/>
      <c r="K22" s="1"/>
      <c r="L22" s="1"/>
      <c r="M22" s="9"/>
      <c r="N22" s="9"/>
      <c r="O22" s="18">
        <v>0</v>
      </c>
      <c r="P22" s="18">
        <v>0</v>
      </c>
      <c r="Q22" s="18">
        <v>0</v>
      </c>
      <c r="R22" s="18">
        <v>0</v>
      </c>
      <c r="S22" s="18">
        <v>0</v>
      </c>
      <c r="T22" s="18">
        <f t="shared" si="2"/>
        <v>0</v>
      </c>
      <c r="U22" s="11"/>
    </row>
    <row r="23" spans="1:21" ht="75" hidden="1">
      <c r="A23" s="8" t="s">
        <v>142</v>
      </c>
      <c r="B23" s="6" t="s">
        <v>57</v>
      </c>
      <c r="C23" s="6" t="s">
        <v>58</v>
      </c>
      <c r="D23" s="1"/>
      <c r="E23" s="1"/>
      <c r="F23" s="1"/>
      <c r="G23" s="1"/>
      <c r="H23" s="1"/>
      <c r="I23" s="1"/>
      <c r="J23" s="1"/>
      <c r="K23" s="1"/>
      <c r="L23" s="1"/>
      <c r="M23" s="9"/>
      <c r="N23" s="9"/>
      <c r="O23" s="18">
        <v>0</v>
      </c>
      <c r="P23" s="18">
        <v>0</v>
      </c>
      <c r="Q23" s="18">
        <v>0</v>
      </c>
      <c r="R23" s="18">
        <v>0</v>
      </c>
      <c r="S23" s="18">
        <v>0</v>
      </c>
      <c r="T23" s="18">
        <f t="shared" si="2"/>
        <v>0</v>
      </c>
      <c r="U23" s="11"/>
    </row>
    <row r="24" spans="1:21" ht="336" customHeight="1">
      <c r="A24" s="23" t="s">
        <v>263</v>
      </c>
      <c r="B24" s="6" t="s">
        <v>59</v>
      </c>
      <c r="C24" s="6" t="s">
        <v>60</v>
      </c>
      <c r="D24" s="12" t="s">
        <v>177</v>
      </c>
      <c r="E24" s="1">
        <v>4.14</v>
      </c>
      <c r="F24" s="1" t="s">
        <v>178</v>
      </c>
      <c r="G24" s="12" t="s">
        <v>179</v>
      </c>
      <c r="H24" s="1"/>
      <c r="I24" s="1"/>
      <c r="J24" s="1" t="s">
        <v>234</v>
      </c>
      <c r="K24" s="1"/>
      <c r="L24" s="1" t="s">
        <v>235</v>
      </c>
      <c r="M24" s="9" t="s">
        <v>159</v>
      </c>
      <c r="N24" s="9" t="s">
        <v>160</v>
      </c>
      <c r="O24" s="18">
        <v>11440.53</v>
      </c>
      <c r="P24" s="18">
        <v>11187.29</v>
      </c>
      <c r="Q24" s="18">
        <v>0</v>
      </c>
      <c r="R24" s="18">
        <v>0</v>
      </c>
      <c r="S24" s="18">
        <v>0</v>
      </c>
      <c r="T24" s="18">
        <f t="shared" si="2"/>
        <v>0</v>
      </c>
      <c r="U24" s="11"/>
    </row>
    <row r="25" spans="1:21" ht="409.5" customHeight="1">
      <c r="A25" s="23" t="s">
        <v>264</v>
      </c>
      <c r="B25" s="6" t="s">
        <v>61</v>
      </c>
      <c r="C25" s="6" t="s">
        <v>62</v>
      </c>
      <c r="D25" s="1" t="s">
        <v>177</v>
      </c>
      <c r="E25" s="1">
        <v>5.14</v>
      </c>
      <c r="F25" s="1" t="s">
        <v>178</v>
      </c>
      <c r="G25" s="12" t="s">
        <v>180</v>
      </c>
      <c r="H25" s="1">
        <v>28</v>
      </c>
      <c r="I25" s="1" t="s">
        <v>182</v>
      </c>
      <c r="J25" s="1" t="s">
        <v>236</v>
      </c>
      <c r="K25" s="1"/>
      <c r="L25" s="1" t="s">
        <v>235</v>
      </c>
      <c r="M25" s="9" t="s">
        <v>161</v>
      </c>
      <c r="N25" s="9" t="s">
        <v>162</v>
      </c>
      <c r="O25" s="18">
        <f>6429+1937.8+390.6+3379</f>
        <v>12136.4</v>
      </c>
      <c r="P25" s="18">
        <v>10461.69</v>
      </c>
      <c r="Q25" s="18">
        <v>9678.4</v>
      </c>
      <c r="R25" s="18">
        <v>5556.6</v>
      </c>
      <c r="S25" s="18">
        <v>6288.3</v>
      </c>
      <c r="T25" s="18">
        <f t="shared" si="2"/>
        <v>6288.3</v>
      </c>
      <c r="U25" s="11"/>
    </row>
    <row r="26" spans="1:21" ht="230.25" customHeight="1">
      <c r="A26" s="23" t="s">
        <v>265</v>
      </c>
      <c r="B26" s="6" t="s">
        <v>63</v>
      </c>
      <c r="C26" s="6" t="s">
        <v>64</v>
      </c>
      <c r="D26" s="12" t="s">
        <v>177</v>
      </c>
      <c r="E26" s="1">
        <v>6.14</v>
      </c>
      <c r="F26" s="1" t="s">
        <v>178</v>
      </c>
      <c r="G26" s="1" t="s">
        <v>181</v>
      </c>
      <c r="H26" s="1"/>
      <c r="I26" s="1" t="s">
        <v>182</v>
      </c>
      <c r="J26" s="1" t="s">
        <v>237</v>
      </c>
      <c r="K26" s="1"/>
      <c r="L26" s="1"/>
      <c r="M26" s="10" t="s">
        <v>164</v>
      </c>
      <c r="N26" s="10" t="s">
        <v>165</v>
      </c>
      <c r="O26" s="18">
        <v>8974.58</v>
      </c>
      <c r="P26" s="18">
        <v>5157.38</v>
      </c>
      <c r="Q26" s="18">
        <v>17164.18</v>
      </c>
      <c r="R26" s="18">
        <v>2885</v>
      </c>
      <c r="S26" s="18">
        <v>2885</v>
      </c>
      <c r="T26" s="18">
        <v>2885</v>
      </c>
      <c r="U26" s="11"/>
    </row>
    <row r="27" spans="1:21" ht="60" hidden="1">
      <c r="A27" s="8" t="s">
        <v>143</v>
      </c>
      <c r="B27" s="6" t="s">
        <v>65</v>
      </c>
      <c r="C27" s="6" t="s">
        <v>66</v>
      </c>
      <c r="D27" s="1"/>
      <c r="E27" s="1"/>
      <c r="F27" s="1"/>
      <c r="G27" s="1"/>
      <c r="H27" s="1"/>
      <c r="I27" s="1"/>
      <c r="J27" s="1"/>
      <c r="K27" s="1"/>
      <c r="L27" s="1"/>
      <c r="M27" s="9"/>
      <c r="N27" s="9"/>
      <c r="O27" s="18">
        <v>0</v>
      </c>
      <c r="P27" s="18">
        <v>0</v>
      </c>
      <c r="Q27" s="18">
        <v>0</v>
      </c>
      <c r="R27" s="18">
        <v>0</v>
      </c>
      <c r="S27" s="18">
        <v>0</v>
      </c>
      <c r="T27" s="18">
        <f t="shared" si="2"/>
        <v>0</v>
      </c>
      <c r="U27" s="11"/>
    </row>
    <row r="28" spans="1:21" ht="213" customHeight="1">
      <c r="A28" s="23" t="s">
        <v>266</v>
      </c>
      <c r="B28" s="6" t="s">
        <v>67</v>
      </c>
      <c r="C28" s="6" t="s">
        <v>68</v>
      </c>
      <c r="D28" s="1" t="s">
        <v>177</v>
      </c>
      <c r="E28" s="1" t="s">
        <v>183</v>
      </c>
      <c r="F28" s="1" t="s">
        <v>178</v>
      </c>
      <c r="G28" s="1" t="s">
        <v>184</v>
      </c>
      <c r="H28" s="1"/>
      <c r="I28" s="1" t="s">
        <v>185</v>
      </c>
      <c r="J28" s="1" t="s">
        <v>238</v>
      </c>
      <c r="K28" s="1"/>
      <c r="L28" s="1"/>
      <c r="M28" s="9" t="s">
        <v>156</v>
      </c>
      <c r="N28" s="9" t="s">
        <v>166</v>
      </c>
      <c r="O28" s="18">
        <v>290</v>
      </c>
      <c r="P28" s="18">
        <v>290</v>
      </c>
      <c r="Q28" s="18">
        <v>50</v>
      </c>
      <c r="R28" s="18">
        <v>50</v>
      </c>
      <c r="S28" s="18">
        <v>50</v>
      </c>
      <c r="T28" s="18">
        <f t="shared" si="2"/>
        <v>50</v>
      </c>
      <c r="U28" s="11"/>
    </row>
    <row r="29" spans="1:21" ht="140.25" customHeight="1" hidden="1">
      <c r="A29" s="8" t="s">
        <v>144</v>
      </c>
      <c r="B29" s="6" t="s">
        <v>69</v>
      </c>
      <c r="C29" s="6" t="s">
        <v>70</v>
      </c>
      <c r="D29" s="1"/>
      <c r="E29" s="1"/>
      <c r="F29" s="1"/>
      <c r="G29" s="1"/>
      <c r="H29" s="1"/>
      <c r="I29" s="1"/>
      <c r="J29" s="1"/>
      <c r="K29" s="1"/>
      <c r="L29" s="1"/>
      <c r="M29" s="9"/>
      <c r="N29" s="9"/>
      <c r="O29" s="18">
        <v>0</v>
      </c>
      <c r="P29" s="18">
        <v>0</v>
      </c>
      <c r="Q29" s="18">
        <v>0</v>
      </c>
      <c r="R29" s="18">
        <v>0</v>
      </c>
      <c r="S29" s="18">
        <v>0</v>
      </c>
      <c r="T29" s="18">
        <f t="shared" si="2"/>
        <v>0</v>
      </c>
      <c r="U29" s="11"/>
    </row>
    <row r="30" spans="1:21" ht="386.25" customHeight="1">
      <c r="A30" s="23" t="s">
        <v>267</v>
      </c>
      <c r="B30" s="6" t="s">
        <v>71</v>
      </c>
      <c r="C30" s="6" t="s">
        <v>72</v>
      </c>
      <c r="D30" s="12" t="s">
        <v>186</v>
      </c>
      <c r="E30" s="1">
        <v>8.14</v>
      </c>
      <c r="F30" s="1" t="s">
        <v>178</v>
      </c>
      <c r="G30" s="12" t="s">
        <v>221</v>
      </c>
      <c r="H30" s="1"/>
      <c r="I30" s="1" t="s">
        <v>188</v>
      </c>
      <c r="J30" s="1" t="s">
        <v>239</v>
      </c>
      <c r="K30" s="1"/>
      <c r="L30" s="1"/>
      <c r="M30" s="9" t="s">
        <v>156</v>
      </c>
      <c r="N30" s="9" t="s">
        <v>162</v>
      </c>
      <c r="O30" s="18">
        <v>1700.67</v>
      </c>
      <c r="P30" s="18">
        <v>97.37</v>
      </c>
      <c r="Q30" s="18">
        <f>70+1716.4</f>
        <v>1786.4</v>
      </c>
      <c r="R30" s="18">
        <v>1628.1</v>
      </c>
      <c r="S30" s="18">
        <v>1698.7</v>
      </c>
      <c r="T30" s="18">
        <f t="shared" si="2"/>
        <v>1698.7</v>
      </c>
      <c r="U30" s="11"/>
    </row>
    <row r="31" spans="1:21" ht="218.25" customHeight="1">
      <c r="A31" s="23" t="s">
        <v>268</v>
      </c>
      <c r="B31" s="6" t="s">
        <v>73</v>
      </c>
      <c r="C31" s="6" t="s">
        <v>74</v>
      </c>
      <c r="D31" s="1" t="s">
        <v>193</v>
      </c>
      <c r="E31" s="1">
        <v>11.14</v>
      </c>
      <c r="F31" s="1" t="s">
        <v>194</v>
      </c>
      <c r="G31" s="1" t="s">
        <v>195</v>
      </c>
      <c r="H31" s="1"/>
      <c r="I31" s="1" t="s">
        <v>196</v>
      </c>
      <c r="J31" s="1" t="s">
        <v>241</v>
      </c>
      <c r="K31" s="1"/>
      <c r="L31" s="1" t="s">
        <v>242</v>
      </c>
      <c r="M31" s="9" t="s">
        <v>167</v>
      </c>
      <c r="N31" s="9" t="s">
        <v>158</v>
      </c>
      <c r="O31" s="18">
        <v>4374.03</v>
      </c>
      <c r="P31" s="18">
        <v>3659.83</v>
      </c>
      <c r="Q31" s="18">
        <f>1916</f>
        <v>1916</v>
      </c>
      <c r="R31" s="18">
        <v>1922.7</v>
      </c>
      <c r="S31" s="18">
        <v>1929.8</v>
      </c>
      <c r="T31" s="18">
        <f t="shared" si="2"/>
        <v>1929.8</v>
      </c>
      <c r="U31" s="11"/>
    </row>
    <row r="32" spans="1:21" ht="164.25" customHeight="1">
      <c r="A32" s="23" t="s">
        <v>269</v>
      </c>
      <c r="B32" s="6" t="s">
        <v>75</v>
      </c>
      <c r="C32" s="6" t="s">
        <v>76</v>
      </c>
      <c r="D32" s="1" t="s">
        <v>177</v>
      </c>
      <c r="E32" s="1">
        <v>12.14</v>
      </c>
      <c r="F32" s="1" t="s">
        <v>178</v>
      </c>
      <c r="G32" s="1" t="s">
        <v>209</v>
      </c>
      <c r="H32" s="1"/>
      <c r="I32" s="1"/>
      <c r="J32" s="1" t="s">
        <v>245</v>
      </c>
      <c r="K32" s="1"/>
      <c r="L32" s="1"/>
      <c r="M32" s="14" t="s">
        <v>159</v>
      </c>
      <c r="N32" s="14" t="s">
        <v>156</v>
      </c>
      <c r="O32" s="18">
        <v>2517.59</v>
      </c>
      <c r="P32" s="18">
        <v>2517.59</v>
      </c>
      <c r="Q32" s="18">
        <v>1424.4</v>
      </c>
      <c r="R32" s="18">
        <v>1424.4</v>
      </c>
      <c r="S32" s="18">
        <v>1424.4</v>
      </c>
      <c r="T32" s="18">
        <f t="shared" si="2"/>
        <v>1424.4</v>
      </c>
      <c r="U32" s="11"/>
    </row>
    <row r="33" spans="1:21" ht="146.25" customHeight="1">
      <c r="A33" s="23" t="s">
        <v>270</v>
      </c>
      <c r="B33" s="6" t="s">
        <v>15</v>
      </c>
      <c r="C33" s="6" t="s">
        <v>77</v>
      </c>
      <c r="D33" s="1" t="s">
        <v>177</v>
      </c>
      <c r="E33" s="1">
        <v>14.18</v>
      </c>
      <c r="F33" s="1" t="s">
        <v>178</v>
      </c>
      <c r="G33" s="1"/>
      <c r="H33" s="1"/>
      <c r="I33" s="1"/>
      <c r="J33" s="1" t="s">
        <v>246</v>
      </c>
      <c r="K33" s="1"/>
      <c r="L33" s="1"/>
      <c r="M33" s="9" t="s">
        <v>159</v>
      </c>
      <c r="N33" s="9" t="s">
        <v>156</v>
      </c>
      <c r="O33" s="18">
        <v>585</v>
      </c>
      <c r="P33" s="18">
        <v>585</v>
      </c>
      <c r="Q33" s="18">
        <v>0</v>
      </c>
      <c r="R33" s="18">
        <v>0</v>
      </c>
      <c r="S33" s="18">
        <v>0</v>
      </c>
      <c r="T33" s="18">
        <f t="shared" si="2"/>
        <v>0</v>
      </c>
      <c r="U33" s="11"/>
    </row>
    <row r="34" spans="1:21" ht="399.75" customHeight="1">
      <c r="A34" s="23" t="s">
        <v>271</v>
      </c>
      <c r="B34" s="6" t="s">
        <v>78</v>
      </c>
      <c r="C34" s="6" t="s">
        <v>79</v>
      </c>
      <c r="D34" s="1" t="s">
        <v>177</v>
      </c>
      <c r="E34" s="1" t="s">
        <v>199</v>
      </c>
      <c r="F34" s="1" t="s">
        <v>178</v>
      </c>
      <c r="G34" s="1"/>
      <c r="H34" s="1"/>
      <c r="I34" s="1"/>
      <c r="J34" s="1" t="s">
        <v>255</v>
      </c>
      <c r="K34" s="1" t="s">
        <v>256</v>
      </c>
      <c r="L34" s="1" t="s">
        <v>257</v>
      </c>
      <c r="M34" s="13" t="s">
        <v>210</v>
      </c>
      <c r="N34" s="13" t="s">
        <v>211</v>
      </c>
      <c r="O34" s="18">
        <v>0</v>
      </c>
      <c r="P34" s="18">
        <v>0</v>
      </c>
      <c r="Q34" s="18">
        <v>200</v>
      </c>
      <c r="R34" s="18">
        <v>200</v>
      </c>
      <c r="S34" s="18">
        <v>200</v>
      </c>
      <c r="T34" s="18">
        <f t="shared" si="2"/>
        <v>200</v>
      </c>
      <c r="U34" s="11"/>
    </row>
    <row r="35" spans="1:21" ht="148.5" customHeight="1">
      <c r="A35" s="23" t="s">
        <v>272</v>
      </c>
      <c r="B35" s="6" t="s">
        <v>16</v>
      </c>
      <c r="C35" s="6" t="s">
        <v>80</v>
      </c>
      <c r="D35" s="1" t="s">
        <v>177</v>
      </c>
      <c r="E35" s="1">
        <v>14.22</v>
      </c>
      <c r="F35" s="1" t="s">
        <v>178</v>
      </c>
      <c r="G35" s="1"/>
      <c r="H35" s="1"/>
      <c r="I35" s="1"/>
      <c r="J35" s="1" t="s">
        <v>254</v>
      </c>
      <c r="K35" s="1"/>
      <c r="L35" s="1"/>
      <c r="M35" s="9" t="s">
        <v>159</v>
      </c>
      <c r="N35" s="9" t="s">
        <v>156</v>
      </c>
      <c r="O35" s="18">
        <v>484.84</v>
      </c>
      <c r="P35" s="18">
        <v>484.84</v>
      </c>
      <c r="Q35" s="18">
        <f>604.2-259</f>
        <v>345.20000000000005</v>
      </c>
      <c r="R35" s="18">
        <v>345.2</v>
      </c>
      <c r="S35" s="18">
        <v>345.2</v>
      </c>
      <c r="T35" s="18">
        <f t="shared" si="2"/>
        <v>345.2</v>
      </c>
      <c r="U35" s="11"/>
    </row>
    <row r="36" spans="1:21" ht="75" hidden="1">
      <c r="A36" s="8" t="s">
        <v>145</v>
      </c>
      <c r="B36" s="6" t="s">
        <v>81</v>
      </c>
      <c r="C36" s="6" t="s">
        <v>82</v>
      </c>
      <c r="D36" s="1"/>
      <c r="E36" s="1"/>
      <c r="F36" s="1"/>
      <c r="G36" s="1"/>
      <c r="H36" s="1"/>
      <c r="I36" s="1"/>
      <c r="J36" s="1"/>
      <c r="K36" s="1"/>
      <c r="L36" s="1"/>
      <c r="M36" s="9"/>
      <c r="N36" s="9"/>
      <c r="O36" s="18">
        <v>0</v>
      </c>
      <c r="P36" s="18">
        <v>0</v>
      </c>
      <c r="Q36" s="18">
        <v>0</v>
      </c>
      <c r="R36" s="18">
        <v>0</v>
      </c>
      <c r="S36" s="18">
        <v>0</v>
      </c>
      <c r="T36" s="18">
        <f t="shared" si="2"/>
        <v>0</v>
      </c>
      <c r="U36" s="11"/>
    </row>
    <row r="37" spans="1:21" ht="60" hidden="1">
      <c r="A37" s="8" t="s">
        <v>146</v>
      </c>
      <c r="B37" s="6" t="s">
        <v>83</v>
      </c>
      <c r="C37" s="6" t="s">
        <v>84</v>
      </c>
      <c r="D37" s="1"/>
      <c r="E37" s="1"/>
      <c r="F37" s="1"/>
      <c r="G37" s="1"/>
      <c r="H37" s="1"/>
      <c r="I37" s="1"/>
      <c r="J37" s="1"/>
      <c r="K37" s="1"/>
      <c r="L37" s="1"/>
      <c r="M37" s="9"/>
      <c r="N37" s="9"/>
      <c r="O37" s="18">
        <v>0</v>
      </c>
      <c r="P37" s="18">
        <v>0</v>
      </c>
      <c r="Q37" s="18">
        <v>0</v>
      </c>
      <c r="R37" s="18">
        <v>0</v>
      </c>
      <c r="S37" s="18">
        <v>0</v>
      </c>
      <c r="T37" s="18">
        <f t="shared" si="2"/>
        <v>0</v>
      </c>
      <c r="U37" s="11"/>
    </row>
    <row r="38" spans="1:21" ht="45" hidden="1">
      <c r="A38" s="8" t="s">
        <v>147</v>
      </c>
      <c r="B38" s="6" t="s">
        <v>17</v>
      </c>
      <c r="C38" s="6" t="s">
        <v>85</v>
      </c>
      <c r="D38" s="1"/>
      <c r="E38" s="1"/>
      <c r="F38" s="1"/>
      <c r="G38" s="1"/>
      <c r="H38" s="1"/>
      <c r="I38" s="1"/>
      <c r="J38" s="1"/>
      <c r="K38" s="1"/>
      <c r="L38" s="1"/>
      <c r="M38" s="9"/>
      <c r="N38" s="9"/>
      <c r="O38" s="18">
        <v>0</v>
      </c>
      <c r="P38" s="18">
        <v>0</v>
      </c>
      <c r="Q38" s="18">
        <v>0</v>
      </c>
      <c r="R38" s="18">
        <v>0</v>
      </c>
      <c r="S38" s="18">
        <v>0</v>
      </c>
      <c r="T38" s="18">
        <f t="shared" si="2"/>
        <v>0</v>
      </c>
      <c r="U38" s="11"/>
    </row>
    <row r="39" spans="2:21" ht="75" hidden="1">
      <c r="B39" s="6" t="s">
        <v>86</v>
      </c>
      <c r="C39" s="6" t="s">
        <v>87</v>
      </c>
      <c r="D39" s="1"/>
      <c r="E39" s="1"/>
      <c r="F39" s="1"/>
      <c r="G39" s="1"/>
      <c r="H39" s="1"/>
      <c r="I39" s="1"/>
      <c r="J39" s="1"/>
      <c r="K39" s="1"/>
      <c r="L39" s="1"/>
      <c r="M39" s="9"/>
      <c r="N39" s="9"/>
      <c r="O39" s="18">
        <v>0</v>
      </c>
      <c r="P39" s="18">
        <v>0</v>
      </c>
      <c r="Q39" s="18">
        <v>0</v>
      </c>
      <c r="R39" s="18">
        <v>0</v>
      </c>
      <c r="S39" s="18">
        <v>0</v>
      </c>
      <c r="T39" s="18">
        <f t="shared" si="2"/>
        <v>0</v>
      </c>
      <c r="U39" s="11"/>
    </row>
    <row r="40" spans="1:21" ht="75" hidden="1">
      <c r="A40" s="8" t="s">
        <v>148</v>
      </c>
      <c r="B40" s="6" t="s">
        <v>88</v>
      </c>
      <c r="C40" s="6" t="s">
        <v>89</v>
      </c>
      <c r="D40" s="1"/>
      <c r="E40" s="1"/>
      <c r="F40" s="1"/>
      <c r="G40" s="1"/>
      <c r="H40" s="1"/>
      <c r="I40" s="1"/>
      <c r="J40" s="1"/>
      <c r="K40" s="1"/>
      <c r="L40" s="1"/>
      <c r="M40" s="9"/>
      <c r="N40" s="9"/>
      <c r="O40" s="18">
        <v>0</v>
      </c>
      <c r="P40" s="18">
        <v>0</v>
      </c>
      <c r="Q40" s="18">
        <v>0</v>
      </c>
      <c r="R40" s="18">
        <v>0</v>
      </c>
      <c r="S40" s="18">
        <v>0</v>
      </c>
      <c r="T40" s="18">
        <f t="shared" si="2"/>
        <v>0</v>
      </c>
      <c r="U40" s="11"/>
    </row>
    <row r="41" spans="1:21" ht="30" hidden="1">
      <c r="A41" s="8" t="s">
        <v>149</v>
      </c>
      <c r="B41" s="6" t="s">
        <v>90</v>
      </c>
      <c r="C41" s="6" t="s">
        <v>91</v>
      </c>
      <c r="D41" s="1"/>
      <c r="E41" s="1"/>
      <c r="F41" s="1"/>
      <c r="G41" s="1"/>
      <c r="H41" s="1"/>
      <c r="I41" s="1"/>
      <c r="J41" s="1"/>
      <c r="K41" s="1"/>
      <c r="L41" s="1"/>
      <c r="M41" s="9"/>
      <c r="N41" s="9"/>
      <c r="O41" s="18">
        <v>0</v>
      </c>
      <c r="P41" s="18">
        <v>0</v>
      </c>
      <c r="Q41" s="18">
        <v>0</v>
      </c>
      <c r="R41" s="18">
        <v>0</v>
      </c>
      <c r="S41" s="18">
        <v>0</v>
      </c>
      <c r="T41" s="18">
        <f t="shared" si="2"/>
        <v>0</v>
      </c>
      <c r="U41" s="11"/>
    </row>
    <row r="42" spans="2:21" ht="60" hidden="1">
      <c r="B42" s="6" t="s">
        <v>18</v>
      </c>
      <c r="C42" s="6" t="s">
        <v>92</v>
      </c>
      <c r="D42" s="1"/>
      <c r="E42" s="1"/>
      <c r="F42" s="1"/>
      <c r="G42" s="1"/>
      <c r="H42" s="1"/>
      <c r="I42" s="1"/>
      <c r="J42" s="1"/>
      <c r="K42" s="1"/>
      <c r="L42" s="1"/>
      <c r="M42" s="9"/>
      <c r="N42" s="9"/>
      <c r="O42" s="18">
        <v>0</v>
      </c>
      <c r="P42" s="18">
        <v>0</v>
      </c>
      <c r="Q42" s="18">
        <v>0</v>
      </c>
      <c r="R42" s="18">
        <v>0</v>
      </c>
      <c r="S42" s="18">
        <v>0</v>
      </c>
      <c r="T42" s="18">
        <f t="shared" si="2"/>
        <v>0</v>
      </c>
      <c r="U42" s="11"/>
    </row>
    <row r="43" spans="2:21" ht="105">
      <c r="B43" s="5" t="s">
        <v>132</v>
      </c>
      <c r="C43" s="6" t="s">
        <v>93</v>
      </c>
      <c r="D43" s="1" t="s">
        <v>153</v>
      </c>
      <c r="E43" s="1" t="s">
        <v>153</v>
      </c>
      <c r="F43" s="1" t="s">
        <v>153</v>
      </c>
      <c r="G43" s="1" t="s">
        <v>153</v>
      </c>
      <c r="H43" s="1" t="s">
        <v>153</v>
      </c>
      <c r="I43" s="1" t="s">
        <v>153</v>
      </c>
      <c r="J43" s="1"/>
      <c r="K43" s="1"/>
      <c r="L43" s="1"/>
      <c r="M43" s="9"/>
      <c r="N43" s="9"/>
      <c r="O43" s="18">
        <f aca="true" t="shared" si="3" ref="O43:T43">SUM(O44:O51)</f>
        <v>14604.43</v>
      </c>
      <c r="P43" s="18">
        <f t="shared" si="3"/>
        <v>14114</v>
      </c>
      <c r="Q43" s="18">
        <f t="shared" si="3"/>
        <v>15204.5</v>
      </c>
      <c r="R43" s="18">
        <f t="shared" si="3"/>
        <v>15211.5</v>
      </c>
      <c r="S43" s="18">
        <f t="shared" si="3"/>
        <v>15211.5</v>
      </c>
      <c r="T43" s="18">
        <f t="shared" si="3"/>
        <v>15211.5</v>
      </c>
      <c r="U43" s="11"/>
    </row>
    <row r="44" spans="1:21" ht="357.75" customHeight="1">
      <c r="A44" s="23" t="s">
        <v>273</v>
      </c>
      <c r="B44" s="6" t="s">
        <v>19</v>
      </c>
      <c r="C44" s="6" t="s">
        <v>94</v>
      </c>
      <c r="D44" s="1" t="s">
        <v>173</v>
      </c>
      <c r="E44" s="1">
        <v>34</v>
      </c>
      <c r="F44" s="1" t="s">
        <v>176</v>
      </c>
      <c r="G44" s="1" t="s">
        <v>174</v>
      </c>
      <c r="H44" s="1"/>
      <c r="I44" s="1" t="s">
        <v>175</v>
      </c>
      <c r="J44" s="1" t="s">
        <v>251</v>
      </c>
      <c r="K44" s="1" t="s">
        <v>231</v>
      </c>
      <c r="L44" s="1" t="s">
        <v>230</v>
      </c>
      <c r="M44" s="9" t="s">
        <v>163</v>
      </c>
      <c r="N44" s="9" t="s">
        <v>168</v>
      </c>
      <c r="O44" s="20">
        <v>13384.65</v>
      </c>
      <c r="P44" s="20">
        <v>12898.82</v>
      </c>
      <c r="Q44" s="20">
        <v>13479.5</v>
      </c>
      <c r="R44" s="24">
        <v>13486.5</v>
      </c>
      <c r="S44" s="24">
        <v>13486.5</v>
      </c>
      <c r="T44" s="24">
        <v>13486.5</v>
      </c>
      <c r="U44" s="11"/>
    </row>
    <row r="45" spans="1:21" ht="15" hidden="1">
      <c r="A45" s="8" t="s">
        <v>155</v>
      </c>
      <c r="B45" s="6" t="s">
        <v>20</v>
      </c>
      <c r="C45" s="6" t="s">
        <v>95</v>
      </c>
      <c r="D45" s="1"/>
      <c r="E45" s="1"/>
      <c r="F45" s="1"/>
      <c r="G45" s="1"/>
      <c r="H45" s="1"/>
      <c r="I45" s="1"/>
      <c r="J45" s="1"/>
      <c r="K45" s="1"/>
      <c r="L45" s="1"/>
      <c r="M45" s="9"/>
      <c r="N45" s="9"/>
      <c r="O45" s="18">
        <v>0</v>
      </c>
      <c r="P45" s="18">
        <v>0</v>
      </c>
      <c r="Q45" s="18">
        <v>0</v>
      </c>
      <c r="R45" s="18">
        <v>0</v>
      </c>
      <c r="S45" s="18">
        <v>0</v>
      </c>
      <c r="T45" s="18">
        <f t="shared" si="2"/>
        <v>0</v>
      </c>
      <c r="U45" s="11"/>
    </row>
    <row r="46" spans="2:21" ht="45" customHeight="1" hidden="1">
      <c r="B46" s="6" t="s">
        <v>96</v>
      </c>
      <c r="C46" s="6" t="s">
        <v>97</v>
      </c>
      <c r="D46" s="1"/>
      <c r="E46" s="1"/>
      <c r="F46" s="1"/>
      <c r="G46" s="1"/>
      <c r="H46" s="1"/>
      <c r="I46" s="1"/>
      <c r="J46" s="1"/>
      <c r="K46" s="1"/>
      <c r="L46" s="1"/>
      <c r="M46" s="9"/>
      <c r="N46" s="9"/>
      <c r="O46" s="18">
        <v>0</v>
      </c>
      <c r="P46" s="18">
        <v>0</v>
      </c>
      <c r="Q46" s="18">
        <v>0</v>
      </c>
      <c r="R46" s="18">
        <v>0</v>
      </c>
      <c r="S46" s="18">
        <v>0</v>
      </c>
      <c r="T46" s="18">
        <f t="shared" si="2"/>
        <v>0</v>
      </c>
      <c r="U46" s="11"/>
    </row>
    <row r="47" spans="2:21" ht="30" hidden="1">
      <c r="B47" s="6" t="s">
        <v>21</v>
      </c>
      <c r="C47" s="6" t="s">
        <v>98</v>
      </c>
      <c r="D47" s="1"/>
      <c r="E47" s="1"/>
      <c r="F47" s="1"/>
      <c r="G47" s="1"/>
      <c r="H47" s="1"/>
      <c r="I47" s="1"/>
      <c r="J47" s="1"/>
      <c r="K47" s="1"/>
      <c r="L47" s="1"/>
      <c r="M47" s="9"/>
      <c r="N47" s="9"/>
      <c r="O47" s="18">
        <v>0</v>
      </c>
      <c r="P47" s="18">
        <v>0</v>
      </c>
      <c r="Q47" s="18">
        <v>0</v>
      </c>
      <c r="R47" s="18">
        <v>0</v>
      </c>
      <c r="S47" s="18">
        <v>0</v>
      </c>
      <c r="T47" s="18">
        <f t="shared" si="2"/>
        <v>0</v>
      </c>
      <c r="U47" s="11"/>
    </row>
    <row r="48" spans="2:21" ht="135" hidden="1">
      <c r="B48" s="6" t="s">
        <v>22</v>
      </c>
      <c r="C48" s="6" t="s">
        <v>99</v>
      </c>
      <c r="D48" s="1"/>
      <c r="E48" s="1"/>
      <c r="F48" s="1"/>
      <c r="G48" s="1"/>
      <c r="H48" s="1"/>
      <c r="I48" s="1"/>
      <c r="J48" s="1"/>
      <c r="K48" s="1"/>
      <c r="L48" s="1"/>
      <c r="M48" s="9"/>
      <c r="N48" s="9"/>
      <c r="O48" s="18">
        <v>0</v>
      </c>
      <c r="P48" s="18">
        <v>0</v>
      </c>
      <c r="Q48" s="18">
        <v>0</v>
      </c>
      <c r="R48" s="18">
        <v>0</v>
      </c>
      <c r="S48" s="18">
        <v>0</v>
      </c>
      <c r="T48" s="18">
        <f t="shared" si="2"/>
        <v>0</v>
      </c>
      <c r="U48" s="11"/>
    </row>
    <row r="49" spans="1:21" ht="135" hidden="1">
      <c r="A49" s="8" t="s">
        <v>151</v>
      </c>
      <c r="B49" s="6" t="s">
        <v>23</v>
      </c>
      <c r="C49" s="6" t="s">
        <v>100</v>
      </c>
      <c r="D49" s="1"/>
      <c r="E49" s="1"/>
      <c r="F49" s="1"/>
      <c r="G49" s="1"/>
      <c r="H49" s="1"/>
      <c r="I49" s="1"/>
      <c r="J49" s="1"/>
      <c r="K49" s="1"/>
      <c r="L49" s="1"/>
      <c r="M49" s="9"/>
      <c r="N49" s="9"/>
      <c r="O49" s="18">
        <v>0</v>
      </c>
      <c r="P49" s="18">
        <v>0</v>
      </c>
      <c r="Q49" s="18">
        <v>0</v>
      </c>
      <c r="R49" s="18">
        <v>0</v>
      </c>
      <c r="S49" s="18">
        <v>0</v>
      </c>
      <c r="T49" s="18">
        <f t="shared" si="2"/>
        <v>0</v>
      </c>
      <c r="U49" s="11"/>
    </row>
    <row r="50" spans="1:21" ht="186.75" customHeight="1">
      <c r="A50" s="23" t="s">
        <v>274</v>
      </c>
      <c r="B50" s="6" t="s">
        <v>24</v>
      </c>
      <c r="C50" s="6" t="s">
        <v>101</v>
      </c>
      <c r="D50" s="12" t="s">
        <v>177</v>
      </c>
      <c r="E50" s="1">
        <v>17</v>
      </c>
      <c r="F50" s="1" t="s">
        <v>178</v>
      </c>
      <c r="G50" s="1"/>
      <c r="H50" s="1"/>
      <c r="I50" s="1"/>
      <c r="J50" s="1" t="s">
        <v>232</v>
      </c>
      <c r="K50" s="1"/>
      <c r="L50" s="1" t="s">
        <v>233</v>
      </c>
      <c r="M50" s="9" t="s">
        <v>163</v>
      </c>
      <c r="N50" s="9" t="s">
        <v>169</v>
      </c>
      <c r="O50" s="18">
        <v>1219.78</v>
      </c>
      <c r="P50" s="18">
        <v>1215.18</v>
      </c>
      <c r="Q50" s="18">
        <f>1500+100+25</f>
        <v>1625</v>
      </c>
      <c r="R50" s="24">
        <v>1625</v>
      </c>
      <c r="S50" s="24">
        <v>1625</v>
      </c>
      <c r="T50" s="24">
        <v>1625</v>
      </c>
      <c r="U50" s="25"/>
    </row>
    <row r="51" spans="1:21" ht="214.5" customHeight="1">
      <c r="A51" s="23" t="s">
        <v>275</v>
      </c>
      <c r="B51" s="6" t="s">
        <v>25</v>
      </c>
      <c r="C51" s="6" t="s">
        <v>102</v>
      </c>
      <c r="D51" s="12" t="s">
        <v>177</v>
      </c>
      <c r="E51" s="1">
        <v>34</v>
      </c>
      <c r="F51" s="1" t="s">
        <v>178</v>
      </c>
      <c r="G51" s="1"/>
      <c r="H51" s="1"/>
      <c r="I51" s="1"/>
      <c r="J51" s="1" t="s">
        <v>252</v>
      </c>
      <c r="K51" s="1" t="s">
        <v>231</v>
      </c>
      <c r="L51" s="1" t="s">
        <v>253</v>
      </c>
      <c r="M51" s="9" t="s">
        <v>163</v>
      </c>
      <c r="N51" s="9" t="s">
        <v>161</v>
      </c>
      <c r="O51" s="18">
        <v>0</v>
      </c>
      <c r="P51" s="18">
        <v>0</v>
      </c>
      <c r="Q51" s="18">
        <v>100</v>
      </c>
      <c r="R51" s="24">
        <v>100</v>
      </c>
      <c r="S51" s="24">
        <v>100</v>
      </c>
      <c r="T51" s="24">
        <v>100</v>
      </c>
      <c r="U51" s="11"/>
    </row>
    <row r="52" spans="2:21" ht="120" hidden="1">
      <c r="B52" s="5" t="s">
        <v>103</v>
      </c>
      <c r="C52" s="6" t="s">
        <v>104</v>
      </c>
      <c r="D52" s="1" t="s">
        <v>153</v>
      </c>
      <c r="E52" s="1" t="s">
        <v>153</v>
      </c>
      <c r="F52" s="1" t="s">
        <v>153</v>
      </c>
      <c r="G52" s="1" t="s">
        <v>153</v>
      </c>
      <c r="H52" s="1" t="s">
        <v>153</v>
      </c>
      <c r="I52" s="1" t="s">
        <v>153</v>
      </c>
      <c r="J52" s="1"/>
      <c r="K52" s="1"/>
      <c r="L52" s="1"/>
      <c r="M52" s="9"/>
      <c r="N52" s="9"/>
      <c r="O52" s="18">
        <f aca="true" t="shared" si="4" ref="O52:T52">O53+O59</f>
        <v>0</v>
      </c>
      <c r="P52" s="18">
        <f t="shared" si="4"/>
        <v>0</v>
      </c>
      <c r="Q52" s="18">
        <f t="shared" si="4"/>
        <v>0</v>
      </c>
      <c r="R52" s="18">
        <f t="shared" si="4"/>
        <v>0</v>
      </c>
      <c r="S52" s="18">
        <f t="shared" si="4"/>
        <v>0</v>
      </c>
      <c r="T52" s="18">
        <f t="shared" si="4"/>
        <v>0</v>
      </c>
      <c r="U52" s="11"/>
    </row>
    <row r="53" spans="2:21" ht="60" hidden="1">
      <c r="B53" s="5" t="s">
        <v>26</v>
      </c>
      <c r="C53" s="6" t="s">
        <v>105</v>
      </c>
      <c r="D53" s="1" t="s">
        <v>153</v>
      </c>
      <c r="E53" s="1" t="s">
        <v>153</v>
      </c>
      <c r="F53" s="1" t="s">
        <v>153</v>
      </c>
      <c r="G53" s="1" t="s">
        <v>153</v>
      </c>
      <c r="H53" s="1" t="s">
        <v>153</v>
      </c>
      <c r="I53" s="1" t="s">
        <v>153</v>
      </c>
      <c r="J53" s="1"/>
      <c r="K53" s="1"/>
      <c r="L53" s="1"/>
      <c r="M53" s="9"/>
      <c r="N53" s="9"/>
      <c r="O53" s="18">
        <f aca="true" t="shared" si="5" ref="O53:T53">O54+O55+O56+O57+O58</f>
        <v>0</v>
      </c>
      <c r="P53" s="18">
        <f t="shared" si="5"/>
        <v>0</v>
      </c>
      <c r="Q53" s="18">
        <f t="shared" si="5"/>
        <v>0</v>
      </c>
      <c r="R53" s="18">
        <f t="shared" si="5"/>
        <v>0</v>
      </c>
      <c r="S53" s="18">
        <f t="shared" si="5"/>
        <v>0</v>
      </c>
      <c r="T53" s="18">
        <f t="shared" si="5"/>
        <v>0</v>
      </c>
      <c r="U53" s="11"/>
    </row>
    <row r="54" spans="2:21" ht="15" hidden="1">
      <c r="B54" s="6" t="s">
        <v>106</v>
      </c>
      <c r="C54" s="6" t="s">
        <v>107</v>
      </c>
      <c r="D54" s="1"/>
      <c r="E54" s="1"/>
      <c r="F54" s="1"/>
      <c r="G54" s="1"/>
      <c r="H54" s="1"/>
      <c r="I54" s="1"/>
      <c r="J54" s="1"/>
      <c r="K54" s="1"/>
      <c r="L54" s="1"/>
      <c r="M54" s="9"/>
      <c r="N54" s="9"/>
      <c r="O54" s="18">
        <v>0</v>
      </c>
      <c r="P54" s="18">
        <v>0</v>
      </c>
      <c r="Q54" s="18">
        <v>0</v>
      </c>
      <c r="R54" s="18"/>
      <c r="S54" s="18"/>
      <c r="T54" s="18">
        <f t="shared" si="2"/>
        <v>0</v>
      </c>
      <c r="U54" s="11"/>
    </row>
    <row r="55" spans="2:21" ht="60" hidden="1">
      <c r="B55" s="6" t="s">
        <v>108</v>
      </c>
      <c r="C55" s="6" t="s">
        <v>109</v>
      </c>
      <c r="D55" s="1"/>
      <c r="E55" s="1"/>
      <c r="F55" s="1"/>
      <c r="G55" s="1"/>
      <c r="H55" s="1"/>
      <c r="I55" s="1"/>
      <c r="J55" s="1"/>
      <c r="K55" s="1"/>
      <c r="L55" s="1"/>
      <c r="M55" s="9"/>
      <c r="N55" s="9"/>
      <c r="O55" s="18">
        <v>0</v>
      </c>
      <c r="P55" s="18">
        <v>0</v>
      </c>
      <c r="Q55" s="18">
        <v>0</v>
      </c>
      <c r="R55" s="18">
        <v>0</v>
      </c>
      <c r="S55" s="18">
        <v>0</v>
      </c>
      <c r="T55" s="18">
        <f t="shared" si="2"/>
        <v>0</v>
      </c>
      <c r="U55" s="11"/>
    </row>
    <row r="56" spans="2:21" ht="15" hidden="1">
      <c r="B56" s="6" t="s">
        <v>27</v>
      </c>
      <c r="C56" s="6" t="s">
        <v>110</v>
      </c>
      <c r="D56" s="1"/>
      <c r="E56" s="1"/>
      <c r="F56" s="1"/>
      <c r="G56" s="1"/>
      <c r="H56" s="1"/>
      <c r="I56" s="1"/>
      <c r="J56" s="1"/>
      <c r="K56" s="1"/>
      <c r="L56" s="1"/>
      <c r="M56" s="9"/>
      <c r="N56" s="9"/>
      <c r="O56" s="18">
        <v>0</v>
      </c>
      <c r="P56" s="18">
        <v>0</v>
      </c>
      <c r="Q56" s="18">
        <v>0</v>
      </c>
      <c r="R56" s="18">
        <v>0</v>
      </c>
      <c r="S56" s="18">
        <v>0</v>
      </c>
      <c r="T56" s="18">
        <f t="shared" si="2"/>
        <v>0</v>
      </c>
      <c r="U56" s="11"/>
    </row>
    <row r="57" spans="1:21" ht="15" hidden="1">
      <c r="A57" s="8" t="s">
        <v>152</v>
      </c>
      <c r="B57" s="6" t="s">
        <v>28</v>
      </c>
      <c r="C57" s="6" t="s">
        <v>111</v>
      </c>
      <c r="D57" s="1"/>
      <c r="E57" s="1"/>
      <c r="F57" s="1"/>
      <c r="G57" s="1"/>
      <c r="H57" s="1"/>
      <c r="I57" s="1"/>
      <c r="J57" s="1"/>
      <c r="K57" s="1"/>
      <c r="L57" s="1"/>
      <c r="M57" s="9"/>
      <c r="N57" s="9"/>
      <c r="O57" s="18">
        <v>0</v>
      </c>
      <c r="P57" s="18">
        <v>0</v>
      </c>
      <c r="Q57" s="18">
        <v>0</v>
      </c>
      <c r="R57" s="18">
        <v>0</v>
      </c>
      <c r="S57" s="18">
        <v>0</v>
      </c>
      <c r="T57" s="18">
        <f t="shared" si="2"/>
        <v>0</v>
      </c>
      <c r="U57" s="11"/>
    </row>
    <row r="58" spans="2:21" ht="45" hidden="1">
      <c r="B58" s="6" t="s">
        <v>112</v>
      </c>
      <c r="C58" s="6" t="s">
        <v>113</v>
      </c>
      <c r="D58" s="1"/>
      <c r="E58" s="1"/>
      <c r="F58" s="1"/>
      <c r="G58" s="1"/>
      <c r="H58" s="1"/>
      <c r="I58" s="1"/>
      <c r="J58" s="1"/>
      <c r="K58" s="1"/>
      <c r="L58" s="1"/>
      <c r="M58" s="9"/>
      <c r="N58" s="9"/>
      <c r="O58" s="18">
        <v>0</v>
      </c>
      <c r="P58" s="18">
        <v>0</v>
      </c>
      <c r="Q58" s="18">
        <v>0</v>
      </c>
      <c r="R58" s="18">
        <v>0</v>
      </c>
      <c r="S58" s="18">
        <v>0</v>
      </c>
      <c r="T58" s="18">
        <f t="shared" si="2"/>
        <v>0</v>
      </c>
      <c r="U58" s="11"/>
    </row>
    <row r="59" spans="2:21" ht="90" hidden="1">
      <c r="B59" s="5" t="s">
        <v>133</v>
      </c>
      <c r="C59" s="6" t="s">
        <v>114</v>
      </c>
      <c r="D59" s="1" t="s">
        <v>153</v>
      </c>
      <c r="E59" s="1" t="s">
        <v>153</v>
      </c>
      <c r="F59" s="1" t="s">
        <v>153</v>
      </c>
      <c r="G59" s="1" t="s">
        <v>153</v>
      </c>
      <c r="H59" s="1" t="s">
        <v>153</v>
      </c>
      <c r="I59" s="1" t="s">
        <v>153</v>
      </c>
      <c r="J59" s="1"/>
      <c r="K59" s="1"/>
      <c r="L59" s="1"/>
      <c r="M59" s="9"/>
      <c r="N59" s="9"/>
      <c r="O59" s="18">
        <v>0</v>
      </c>
      <c r="P59" s="18">
        <v>0</v>
      </c>
      <c r="Q59" s="18">
        <v>0</v>
      </c>
      <c r="R59" s="18">
        <v>0</v>
      </c>
      <c r="S59" s="18">
        <v>0</v>
      </c>
      <c r="T59" s="18">
        <v>0</v>
      </c>
      <c r="U59" s="11"/>
    </row>
    <row r="60" spans="2:21" ht="135">
      <c r="B60" s="5" t="s">
        <v>134</v>
      </c>
      <c r="C60" s="6" t="s">
        <v>115</v>
      </c>
      <c r="D60" s="1" t="s">
        <v>153</v>
      </c>
      <c r="E60" s="1" t="s">
        <v>153</v>
      </c>
      <c r="F60" s="1" t="s">
        <v>153</v>
      </c>
      <c r="G60" s="1" t="s">
        <v>153</v>
      </c>
      <c r="H60" s="1" t="s">
        <v>153</v>
      </c>
      <c r="I60" s="1" t="s">
        <v>153</v>
      </c>
      <c r="J60" s="1"/>
      <c r="K60" s="1"/>
      <c r="L60" s="1"/>
      <c r="M60" s="9"/>
      <c r="N60" s="9"/>
      <c r="O60" s="18">
        <f aca="true" t="shared" si="6" ref="O60:T60">O61</f>
        <v>504.84</v>
      </c>
      <c r="P60" s="18">
        <f t="shared" si="6"/>
        <v>504.84</v>
      </c>
      <c r="Q60" s="18">
        <f t="shared" si="6"/>
        <v>432.62</v>
      </c>
      <c r="R60" s="18">
        <f t="shared" si="6"/>
        <v>495</v>
      </c>
      <c r="S60" s="18">
        <f t="shared" si="6"/>
        <v>495</v>
      </c>
      <c r="T60" s="18">
        <f t="shared" si="6"/>
        <v>495</v>
      </c>
      <c r="U60" s="11"/>
    </row>
    <row r="61" spans="2:21" ht="45">
      <c r="B61" s="5" t="s">
        <v>29</v>
      </c>
      <c r="C61" s="6" t="s">
        <v>116</v>
      </c>
      <c r="D61" s="1" t="s">
        <v>153</v>
      </c>
      <c r="E61" s="1" t="s">
        <v>153</v>
      </c>
      <c r="F61" s="1" t="s">
        <v>153</v>
      </c>
      <c r="G61" s="1" t="s">
        <v>153</v>
      </c>
      <c r="H61" s="1" t="s">
        <v>153</v>
      </c>
      <c r="I61" s="1" t="s">
        <v>153</v>
      </c>
      <c r="J61" s="1"/>
      <c r="K61" s="1"/>
      <c r="L61" s="1"/>
      <c r="M61" s="9"/>
      <c r="N61" s="9"/>
      <c r="O61" s="18">
        <f aca="true" t="shared" si="7" ref="O61:T61">O62+O64+O63</f>
        <v>504.84</v>
      </c>
      <c r="P61" s="18">
        <f t="shared" si="7"/>
        <v>504.84</v>
      </c>
      <c r="Q61" s="18">
        <f t="shared" si="7"/>
        <v>432.62</v>
      </c>
      <c r="R61" s="18">
        <f t="shared" si="7"/>
        <v>495</v>
      </c>
      <c r="S61" s="18">
        <f t="shared" si="7"/>
        <v>495</v>
      </c>
      <c r="T61" s="18">
        <f t="shared" si="7"/>
        <v>495</v>
      </c>
      <c r="U61" s="11"/>
    </row>
    <row r="62" spans="1:21" ht="270" customHeight="1">
      <c r="A62" s="23" t="s">
        <v>276</v>
      </c>
      <c r="B62" s="7" t="s">
        <v>30</v>
      </c>
      <c r="C62" s="6" t="s">
        <v>117</v>
      </c>
      <c r="D62" s="1" t="s">
        <v>202</v>
      </c>
      <c r="E62" s="1">
        <v>1.19</v>
      </c>
      <c r="F62" s="1" t="s">
        <v>178</v>
      </c>
      <c r="G62" s="1" t="s">
        <v>203</v>
      </c>
      <c r="H62" s="1"/>
      <c r="I62" s="1" t="s">
        <v>204</v>
      </c>
      <c r="J62" s="1" t="s">
        <v>229</v>
      </c>
      <c r="K62" s="1"/>
      <c r="L62" s="1"/>
      <c r="M62" s="9" t="s">
        <v>160</v>
      </c>
      <c r="N62" s="9" t="s">
        <v>156</v>
      </c>
      <c r="O62" s="18">
        <v>503.84</v>
      </c>
      <c r="P62" s="18">
        <v>503.84</v>
      </c>
      <c r="Q62" s="18">
        <v>431.62</v>
      </c>
      <c r="R62" s="18">
        <v>494</v>
      </c>
      <c r="S62" s="18">
        <v>494</v>
      </c>
      <c r="T62" s="18">
        <f t="shared" si="2"/>
        <v>494</v>
      </c>
      <c r="U62" s="11"/>
    </row>
    <row r="63" spans="1:21" ht="178.5" customHeight="1" hidden="1">
      <c r="A63" s="23" t="s">
        <v>226</v>
      </c>
      <c r="B63" s="7" t="s">
        <v>220</v>
      </c>
      <c r="C63" s="6">
        <v>5505</v>
      </c>
      <c r="D63" s="1" t="s">
        <v>186</v>
      </c>
      <c r="E63" s="1">
        <v>12</v>
      </c>
      <c r="F63" s="1" t="s">
        <v>178</v>
      </c>
      <c r="G63" s="1"/>
      <c r="H63" s="1"/>
      <c r="I63" s="1"/>
      <c r="J63" s="1"/>
      <c r="K63" s="1"/>
      <c r="L63" s="1"/>
      <c r="M63" s="9" t="s">
        <v>163</v>
      </c>
      <c r="N63" s="9" t="s">
        <v>161</v>
      </c>
      <c r="O63" s="18">
        <v>0</v>
      </c>
      <c r="P63" s="18">
        <v>0</v>
      </c>
      <c r="Q63" s="18">
        <v>0</v>
      </c>
      <c r="R63" s="18">
        <v>1</v>
      </c>
      <c r="S63" s="18">
        <v>1</v>
      </c>
      <c r="T63" s="18">
        <f t="shared" si="2"/>
        <v>1</v>
      </c>
      <c r="U63" s="11"/>
    </row>
    <row r="64" spans="1:21" ht="165">
      <c r="A64" s="23" t="s">
        <v>277</v>
      </c>
      <c r="B64" s="7" t="s">
        <v>31</v>
      </c>
      <c r="C64" s="6" t="s">
        <v>118</v>
      </c>
      <c r="D64" s="1" t="s">
        <v>186</v>
      </c>
      <c r="E64" s="1">
        <v>12</v>
      </c>
      <c r="F64" s="1" t="s">
        <v>178</v>
      </c>
      <c r="G64" s="1" t="s">
        <v>209</v>
      </c>
      <c r="H64" s="1"/>
      <c r="I64" s="1"/>
      <c r="J64" s="1"/>
      <c r="K64" s="1"/>
      <c r="L64" s="1"/>
      <c r="M64" s="9" t="s">
        <v>163</v>
      </c>
      <c r="N64" s="10" t="s">
        <v>219</v>
      </c>
      <c r="O64" s="18">
        <v>1</v>
      </c>
      <c r="P64" s="18">
        <v>1</v>
      </c>
      <c r="Q64" s="18">
        <v>1</v>
      </c>
      <c r="R64" s="18">
        <v>0</v>
      </c>
      <c r="S64" s="18">
        <v>0</v>
      </c>
      <c r="T64" s="18">
        <f t="shared" si="2"/>
        <v>0</v>
      </c>
      <c r="U64" s="11"/>
    </row>
    <row r="65" spans="2:21" ht="105">
      <c r="B65" s="5" t="s">
        <v>135</v>
      </c>
      <c r="C65" s="6" t="s">
        <v>119</v>
      </c>
      <c r="D65" s="1" t="s">
        <v>153</v>
      </c>
      <c r="E65" s="1" t="s">
        <v>153</v>
      </c>
      <c r="F65" s="1" t="s">
        <v>153</v>
      </c>
      <c r="G65" s="1" t="s">
        <v>153</v>
      </c>
      <c r="H65" s="1" t="s">
        <v>153</v>
      </c>
      <c r="I65" s="1" t="s">
        <v>153</v>
      </c>
      <c r="J65" s="1"/>
      <c r="K65" s="1"/>
      <c r="L65" s="1"/>
      <c r="M65" s="9"/>
      <c r="N65" s="9"/>
      <c r="O65" s="18">
        <f aca="true" t="shared" si="8" ref="O65:T65">O69</f>
        <v>1694.9999999999998</v>
      </c>
      <c r="P65" s="18">
        <f t="shared" si="8"/>
        <v>1694.9999999999998</v>
      </c>
      <c r="Q65" s="18">
        <f t="shared" si="8"/>
        <v>2192.7</v>
      </c>
      <c r="R65" s="18">
        <f t="shared" si="8"/>
        <v>2192.7</v>
      </c>
      <c r="S65" s="18">
        <f t="shared" si="8"/>
        <v>2192.7</v>
      </c>
      <c r="T65" s="18">
        <f t="shared" si="8"/>
        <v>2192.7</v>
      </c>
      <c r="U65" s="11"/>
    </row>
    <row r="66" spans="2:21" ht="15" hidden="1">
      <c r="B66" s="6" t="s">
        <v>32</v>
      </c>
      <c r="C66" s="6" t="s">
        <v>120</v>
      </c>
      <c r="D66" s="1"/>
      <c r="E66" s="1"/>
      <c r="F66" s="1"/>
      <c r="G66" s="1"/>
      <c r="H66" s="1"/>
      <c r="I66" s="1"/>
      <c r="J66" s="1"/>
      <c r="K66" s="1"/>
      <c r="L66" s="1"/>
      <c r="M66" s="9"/>
      <c r="N66" s="9"/>
      <c r="O66" s="18">
        <f>O67+O68</f>
        <v>0</v>
      </c>
      <c r="P66" s="18">
        <f>P67+P68</f>
        <v>0</v>
      </c>
      <c r="Q66" s="18">
        <f>Q67+Q68</f>
        <v>0</v>
      </c>
      <c r="R66" s="18">
        <v>0</v>
      </c>
      <c r="S66" s="18">
        <v>0</v>
      </c>
      <c r="T66" s="18">
        <f t="shared" si="2"/>
        <v>0</v>
      </c>
      <c r="U66" s="11"/>
    </row>
    <row r="67" spans="1:21" ht="15" hidden="1">
      <c r="A67" s="8" t="s">
        <v>150</v>
      </c>
      <c r="B67" s="6" t="s">
        <v>33</v>
      </c>
      <c r="C67" s="6" t="s">
        <v>121</v>
      </c>
      <c r="D67" s="1"/>
      <c r="E67" s="1"/>
      <c r="F67" s="1"/>
      <c r="G67" s="1"/>
      <c r="H67" s="1"/>
      <c r="I67" s="1"/>
      <c r="J67" s="1"/>
      <c r="K67" s="1"/>
      <c r="L67" s="1"/>
      <c r="M67" s="9"/>
      <c r="N67" s="9"/>
      <c r="O67" s="18">
        <v>0</v>
      </c>
      <c r="P67" s="18">
        <v>0</v>
      </c>
      <c r="Q67" s="18">
        <v>0</v>
      </c>
      <c r="R67" s="18">
        <v>0</v>
      </c>
      <c r="S67" s="18">
        <v>0</v>
      </c>
      <c r="T67" s="18">
        <f t="shared" si="2"/>
        <v>0</v>
      </c>
      <c r="U67" s="11"/>
    </row>
    <row r="68" spans="2:21" ht="45" hidden="1">
      <c r="B68" s="6" t="s">
        <v>122</v>
      </c>
      <c r="C68" s="6" t="s">
        <v>123</v>
      </c>
      <c r="D68" s="1"/>
      <c r="E68" s="1"/>
      <c r="F68" s="1"/>
      <c r="G68" s="1"/>
      <c r="H68" s="1"/>
      <c r="I68" s="1"/>
      <c r="J68" s="1"/>
      <c r="K68" s="1"/>
      <c r="L68" s="1"/>
      <c r="M68" s="9"/>
      <c r="N68" s="9"/>
      <c r="O68" s="18">
        <v>0</v>
      </c>
      <c r="P68" s="18">
        <v>0</v>
      </c>
      <c r="Q68" s="18">
        <v>0</v>
      </c>
      <c r="R68" s="18">
        <v>0</v>
      </c>
      <c r="S68" s="18">
        <v>0</v>
      </c>
      <c r="T68" s="18">
        <f t="shared" si="2"/>
        <v>0</v>
      </c>
      <c r="U68" s="11"/>
    </row>
    <row r="69" spans="2:21" ht="30">
      <c r="B69" s="5" t="s">
        <v>34</v>
      </c>
      <c r="C69" s="6" t="s">
        <v>124</v>
      </c>
      <c r="D69" s="1" t="s">
        <v>153</v>
      </c>
      <c r="E69" s="1" t="s">
        <v>153</v>
      </c>
      <c r="F69" s="1" t="s">
        <v>153</v>
      </c>
      <c r="G69" s="1" t="s">
        <v>153</v>
      </c>
      <c r="H69" s="1" t="s">
        <v>153</v>
      </c>
      <c r="I69" s="1" t="s">
        <v>153</v>
      </c>
      <c r="J69" s="1"/>
      <c r="K69" s="1"/>
      <c r="L69" s="1"/>
      <c r="M69" s="9"/>
      <c r="N69" s="9"/>
      <c r="O69" s="18">
        <f>O70+O77</f>
        <v>1694.9999999999998</v>
      </c>
      <c r="P69" s="18">
        <f>P70+P77</f>
        <v>1694.9999999999998</v>
      </c>
      <c r="Q69" s="18">
        <f>Q70+Q77</f>
        <v>2192.7</v>
      </c>
      <c r="R69" s="18">
        <f>R70</f>
        <v>2192.7</v>
      </c>
      <c r="S69" s="18">
        <f>S70</f>
        <v>2192.7</v>
      </c>
      <c r="T69" s="18">
        <f>T70</f>
        <v>2192.7</v>
      </c>
      <c r="U69" s="11"/>
    </row>
    <row r="70" spans="2:21" ht="107.25" customHeight="1">
      <c r="B70" s="5" t="s">
        <v>125</v>
      </c>
      <c r="C70" s="6" t="s">
        <v>126</v>
      </c>
      <c r="D70" s="1" t="s">
        <v>153</v>
      </c>
      <c r="E70" s="1" t="s">
        <v>153</v>
      </c>
      <c r="F70" s="1" t="s">
        <v>153</v>
      </c>
      <c r="G70" s="1" t="s">
        <v>153</v>
      </c>
      <c r="H70" s="1" t="s">
        <v>153</v>
      </c>
      <c r="I70" s="1" t="s">
        <v>153</v>
      </c>
      <c r="J70" s="1"/>
      <c r="K70" s="1"/>
      <c r="L70" s="1"/>
      <c r="M70" s="9"/>
      <c r="N70" s="9"/>
      <c r="O70" s="18">
        <f aca="true" t="shared" si="9" ref="O70:T70">O71+O72+O73+O76+O74+O75</f>
        <v>1694.9999999999998</v>
      </c>
      <c r="P70" s="18">
        <f t="shared" si="9"/>
        <v>1694.9999999999998</v>
      </c>
      <c r="Q70" s="18">
        <f t="shared" si="9"/>
        <v>2192.7</v>
      </c>
      <c r="R70" s="18">
        <f t="shared" si="9"/>
        <v>2192.7</v>
      </c>
      <c r="S70" s="18">
        <f t="shared" si="9"/>
        <v>2192.7</v>
      </c>
      <c r="T70" s="18">
        <f t="shared" si="9"/>
        <v>2192.7</v>
      </c>
      <c r="U70" s="11"/>
    </row>
    <row r="71" spans="2:21" ht="15">
      <c r="B71" s="7" t="s">
        <v>136</v>
      </c>
      <c r="C71" s="6"/>
      <c r="D71" s="1"/>
      <c r="E71" s="1"/>
      <c r="F71" s="1"/>
      <c r="G71" s="1"/>
      <c r="H71" s="1"/>
      <c r="I71" s="1"/>
      <c r="J71" s="1"/>
      <c r="K71" s="1"/>
      <c r="L71" s="1"/>
      <c r="M71" s="9"/>
      <c r="N71" s="9"/>
      <c r="O71" s="18"/>
      <c r="P71" s="18"/>
      <c r="Q71" s="18"/>
      <c r="R71" s="18"/>
      <c r="S71" s="18"/>
      <c r="T71" s="18"/>
      <c r="U71" s="11"/>
    </row>
    <row r="72" spans="1:21" ht="369.75">
      <c r="A72" s="44" t="s">
        <v>278</v>
      </c>
      <c r="B72" s="6" t="s">
        <v>19</v>
      </c>
      <c r="C72" s="6">
        <v>5802</v>
      </c>
      <c r="D72" s="1" t="s">
        <v>173</v>
      </c>
      <c r="E72" s="1">
        <v>34</v>
      </c>
      <c r="F72" s="1" t="s">
        <v>176</v>
      </c>
      <c r="G72" s="1" t="s">
        <v>174</v>
      </c>
      <c r="H72" s="1"/>
      <c r="I72" s="1" t="s">
        <v>175</v>
      </c>
      <c r="J72" s="1" t="s">
        <v>247</v>
      </c>
      <c r="K72" s="1" t="s">
        <v>231</v>
      </c>
      <c r="L72" s="1" t="s">
        <v>249</v>
      </c>
      <c r="M72" s="9" t="s">
        <v>171</v>
      </c>
      <c r="N72" s="9" t="s">
        <v>163</v>
      </c>
      <c r="O72" s="18">
        <v>931.7</v>
      </c>
      <c r="P72" s="18">
        <v>931.7</v>
      </c>
      <c r="Q72" s="18">
        <v>1275</v>
      </c>
      <c r="R72" s="18">
        <v>1275</v>
      </c>
      <c r="S72" s="18">
        <v>1275</v>
      </c>
      <c r="T72" s="18">
        <f t="shared" si="2"/>
        <v>1275</v>
      </c>
      <c r="U72" s="11"/>
    </row>
    <row r="73" spans="1:21" ht="236.25" customHeight="1">
      <c r="A73" s="23" t="s">
        <v>279</v>
      </c>
      <c r="B73" s="6" t="s">
        <v>37</v>
      </c>
      <c r="C73" s="6" t="s">
        <v>137</v>
      </c>
      <c r="D73" s="12" t="s">
        <v>177</v>
      </c>
      <c r="E73" s="1">
        <v>15</v>
      </c>
      <c r="F73" s="1" t="s">
        <v>178</v>
      </c>
      <c r="G73" s="1"/>
      <c r="H73" s="1"/>
      <c r="I73" s="1"/>
      <c r="J73" s="1" t="s">
        <v>248</v>
      </c>
      <c r="K73" s="1"/>
      <c r="L73" s="1" t="s">
        <v>250</v>
      </c>
      <c r="M73" s="9" t="s">
        <v>163</v>
      </c>
      <c r="N73" s="9" t="s">
        <v>170</v>
      </c>
      <c r="O73" s="18">
        <f>65.5+26.3+24.8</f>
        <v>116.6</v>
      </c>
      <c r="P73" s="18">
        <f>65.5+26.3+24.8</f>
        <v>116.6</v>
      </c>
      <c r="Q73" s="18">
        <f>66.1+26.5+24.8</f>
        <v>117.39999999999999</v>
      </c>
      <c r="R73" s="18">
        <v>117.4</v>
      </c>
      <c r="S73" s="18">
        <v>117.4</v>
      </c>
      <c r="T73" s="18">
        <f t="shared" si="2"/>
        <v>117.4</v>
      </c>
      <c r="U73" s="11"/>
    </row>
    <row r="74" spans="1:21" ht="238.5" customHeight="1">
      <c r="A74" s="23" t="s">
        <v>280</v>
      </c>
      <c r="B74" s="6" t="s">
        <v>130</v>
      </c>
      <c r="C74" s="26">
        <v>5811</v>
      </c>
      <c r="D74" s="12" t="s">
        <v>177</v>
      </c>
      <c r="E74" s="1">
        <v>14.21</v>
      </c>
      <c r="F74" s="1" t="s">
        <v>178</v>
      </c>
      <c r="G74" s="1"/>
      <c r="H74" s="1"/>
      <c r="I74" s="1"/>
      <c r="J74" s="1" t="s">
        <v>248</v>
      </c>
      <c r="K74" s="1"/>
      <c r="L74" s="1" t="s">
        <v>250</v>
      </c>
      <c r="M74" s="9" t="s">
        <v>163</v>
      </c>
      <c r="N74" s="9" t="s">
        <v>161</v>
      </c>
      <c r="O74" s="18">
        <f>1.6</f>
        <v>1.6</v>
      </c>
      <c r="P74" s="18">
        <f>1.6</f>
        <v>1.6</v>
      </c>
      <c r="Q74" s="18">
        <v>1.6</v>
      </c>
      <c r="R74" s="18">
        <v>1.6</v>
      </c>
      <c r="S74" s="18">
        <v>1.6</v>
      </c>
      <c r="T74" s="18">
        <f t="shared" si="2"/>
        <v>1.6</v>
      </c>
      <c r="U74" s="11"/>
    </row>
    <row r="75" spans="1:21" ht="225.75" customHeight="1">
      <c r="A75" s="23" t="s">
        <v>272</v>
      </c>
      <c r="B75" s="6" t="s">
        <v>16</v>
      </c>
      <c r="C75" s="26">
        <v>5828</v>
      </c>
      <c r="D75" s="12" t="s">
        <v>177</v>
      </c>
      <c r="E75" s="1">
        <v>14.22</v>
      </c>
      <c r="F75" s="1" t="s">
        <v>178</v>
      </c>
      <c r="G75" s="1"/>
      <c r="H75" s="1"/>
      <c r="I75" s="1"/>
      <c r="J75" s="1" t="s">
        <v>248</v>
      </c>
      <c r="K75" s="1"/>
      <c r="L75" s="1" t="s">
        <v>250</v>
      </c>
      <c r="M75" s="9" t="s">
        <v>159</v>
      </c>
      <c r="N75" s="9" t="s">
        <v>160</v>
      </c>
      <c r="O75" s="18">
        <v>227.1</v>
      </c>
      <c r="P75" s="18">
        <v>227.1</v>
      </c>
      <c r="Q75" s="18">
        <v>259</v>
      </c>
      <c r="R75" s="18">
        <v>259</v>
      </c>
      <c r="S75" s="18">
        <v>259</v>
      </c>
      <c r="T75" s="18">
        <f t="shared" si="2"/>
        <v>259</v>
      </c>
      <c r="U75" s="11"/>
    </row>
    <row r="76" spans="1:21" ht="220.5" customHeight="1">
      <c r="A76" s="23" t="s">
        <v>273</v>
      </c>
      <c r="B76" s="6" t="s">
        <v>39</v>
      </c>
      <c r="C76" s="26">
        <v>5841</v>
      </c>
      <c r="D76" s="12" t="s">
        <v>177</v>
      </c>
      <c r="E76" s="1">
        <v>14</v>
      </c>
      <c r="F76" s="1" t="s">
        <v>178</v>
      </c>
      <c r="G76" s="1"/>
      <c r="H76" s="1"/>
      <c r="I76" s="1"/>
      <c r="J76" s="1" t="s">
        <v>248</v>
      </c>
      <c r="K76" s="1"/>
      <c r="L76" s="1" t="s">
        <v>250</v>
      </c>
      <c r="M76" s="9" t="s">
        <v>163</v>
      </c>
      <c r="N76" s="9" t="s">
        <v>169</v>
      </c>
      <c r="O76" s="18">
        <v>418</v>
      </c>
      <c r="P76" s="18">
        <v>418</v>
      </c>
      <c r="Q76" s="18">
        <v>539.7</v>
      </c>
      <c r="R76" s="18">
        <v>539.7</v>
      </c>
      <c r="S76" s="18">
        <v>539.7</v>
      </c>
      <c r="T76" s="18">
        <f>S76</f>
        <v>539.7</v>
      </c>
      <c r="U76" s="11"/>
    </row>
    <row r="77" spans="2:21" ht="45">
      <c r="B77" s="5" t="s">
        <v>127</v>
      </c>
      <c r="C77" s="6" t="s">
        <v>128</v>
      </c>
      <c r="D77" s="1" t="s">
        <v>153</v>
      </c>
      <c r="E77" s="1" t="s">
        <v>153</v>
      </c>
      <c r="F77" s="1" t="s">
        <v>153</v>
      </c>
      <c r="G77" s="1" t="s">
        <v>153</v>
      </c>
      <c r="H77" s="1" t="s">
        <v>153</v>
      </c>
      <c r="I77" s="1" t="s">
        <v>153</v>
      </c>
      <c r="J77" s="1"/>
      <c r="K77" s="1"/>
      <c r="L77" s="1"/>
      <c r="M77" s="9"/>
      <c r="N77" s="9"/>
      <c r="O77" s="18">
        <v>0</v>
      </c>
      <c r="P77" s="18">
        <v>0</v>
      </c>
      <c r="Q77" s="18">
        <v>0</v>
      </c>
      <c r="R77" s="18">
        <v>0</v>
      </c>
      <c r="S77" s="18">
        <v>0</v>
      </c>
      <c r="T77" s="18">
        <v>0</v>
      </c>
      <c r="U77" s="11"/>
    </row>
    <row r="78" spans="2:21" ht="30">
      <c r="B78" s="5" t="s">
        <v>154</v>
      </c>
      <c r="C78" s="6" t="s">
        <v>129</v>
      </c>
      <c r="D78" s="1" t="s">
        <v>153</v>
      </c>
      <c r="E78" s="1" t="s">
        <v>153</v>
      </c>
      <c r="F78" s="1" t="s">
        <v>153</v>
      </c>
      <c r="G78" s="1" t="s">
        <v>153</v>
      </c>
      <c r="H78" s="1" t="s">
        <v>153</v>
      </c>
      <c r="I78" s="1" t="s">
        <v>153</v>
      </c>
      <c r="J78" s="1"/>
      <c r="K78" s="1"/>
      <c r="L78" s="1"/>
      <c r="M78" s="9"/>
      <c r="N78" s="9"/>
      <c r="O78" s="18">
        <f aca="true" t="shared" si="10" ref="O78:T78">O11</f>
        <v>82862.25</v>
      </c>
      <c r="P78" s="18">
        <f t="shared" si="10"/>
        <v>72773.51999999999</v>
      </c>
      <c r="Q78" s="18">
        <f t="shared" si="10"/>
        <v>69062.59999999999</v>
      </c>
      <c r="R78" s="18">
        <f t="shared" si="10"/>
        <v>50640.5</v>
      </c>
      <c r="S78" s="18">
        <f t="shared" si="10"/>
        <v>51575.899999999994</v>
      </c>
      <c r="T78" s="18">
        <f t="shared" si="10"/>
        <v>51575.899999999994</v>
      </c>
      <c r="U78" s="11"/>
    </row>
    <row r="80" spans="17:19" ht="12.75">
      <c r="Q80" s="16"/>
      <c r="R80" s="16"/>
      <c r="S80" s="19"/>
    </row>
    <row r="81" ht="12.75">
      <c r="O81" s="16"/>
    </row>
    <row r="82" spans="2:20" ht="18.75" customHeight="1">
      <c r="B82" s="21" t="s">
        <v>222</v>
      </c>
      <c r="C82" s="21"/>
      <c r="D82" s="22"/>
      <c r="E82" s="21"/>
      <c r="F82" s="21" t="s">
        <v>223</v>
      </c>
      <c r="G82" s="21"/>
      <c r="O82" s="16"/>
      <c r="P82" s="16"/>
      <c r="Q82" s="16"/>
      <c r="R82" s="16"/>
      <c r="S82" s="19"/>
      <c r="T82" s="19"/>
    </row>
    <row r="83" spans="2:7" ht="15">
      <c r="B83" s="21"/>
      <c r="C83" s="21"/>
      <c r="D83" s="21"/>
      <c r="E83" s="21"/>
      <c r="F83" s="21"/>
      <c r="G83" s="21"/>
    </row>
    <row r="84" spans="2:7" ht="30" customHeight="1">
      <c r="B84" s="21" t="s">
        <v>224</v>
      </c>
      <c r="C84" s="21"/>
      <c r="D84" s="22"/>
      <c r="E84" s="21"/>
      <c r="F84" s="21" t="s">
        <v>225</v>
      </c>
      <c r="G84" s="21"/>
    </row>
  </sheetData>
  <sheetProtection/>
  <mergeCells count="15">
    <mergeCell ref="C1:Q2"/>
    <mergeCell ref="M7:N8"/>
    <mergeCell ref="O8:P8"/>
    <mergeCell ref="Q8:Q9"/>
    <mergeCell ref="R8:R9"/>
    <mergeCell ref="S8:T8"/>
    <mergeCell ref="D7:L7"/>
    <mergeCell ref="J8:L8"/>
    <mergeCell ref="U8:U9"/>
    <mergeCell ref="O7:U7"/>
    <mergeCell ref="P6:U6"/>
    <mergeCell ref="B7:B9"/>
    <mergeCell ref="C7:C9"/>
    <mergeCell ref="D8:F8"/>
    <mergeCell ref="G8:I8"/>
  </mergeCells>
  <printOptions/>
  <pageMargins left="0.2362204724409449" right="0.15748031496062992" top="0.4724409448818898" bottom="0.984251968503937" header="0.5118110236220472" footer="0.5118110236220472"/>
  <pageSetup fitToHeight="10"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OEM_user</dc:creator>
  <cp:keywords/>
  <dc:description/>
  <cp:lastModifiedBy>user</cp:lastModifiedBy>
  <cp:lastPrinted>2016-04-26T14:08:06Z</cp:lastPrinted>
  <dcterms:created xsi:type="dcterms:W3CDTF">2016-01-20T08:22:59Z</dcterms:created>
  <dcterms:modified xsi:type="dcterms:W3CDTF">2017-03-03T13:04:54Z</dcterms:modified>
  <cp:category/>
  <cp:version/>
  <cp:contentType/>
  <cp:contentStatus/>
</cp:coreProperties>
</file>